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allst\Downloads\"/>
    </mc:Choice>
  </mc:AlternateContent>
  <xr:revisionPtr revIDLastSave="0" documentId="13_ncr:1_{25CEA637-03A7-4746-A870-D50FEAAA5A1C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Sprinter" sheetId="2" r:id="rId1"/>
    <sheet name="Bjergged" sheetId="3" r:id="rId2"/>
    <sheet name="Toget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4" i="4" l="1"/>
  <c r="J36" i="4"/>
  <c r="I54" i="3"/>
  <c r="I54" i="2"/>
  <c r="J36" i="2"/>
  <c r="I42" i="2"/>
  <c r="I42" i="3"/>
  <c r="I42" i="4"/>
  <c r="J37" i="2"/>
  <c r="J37" i="3"/>
  <c r="I55" i="3"/>
  <c r="C23" i="4"/>
  <c r="D17" i="4"/>
  <c r="J36" i="3" l="1"/>
  <c r="C23" i="3"/>
  <c r="C61" i="4" l="1"/>
  <c r="C60" i="4"/>
  <c r="C59" i="4"/>
  <c r="I55" i="4"/>
  <c r="I53" i="4"/>
  <c r="E49" i="4"/>
  <c r="E48" i="4"/>
  <c r="E47" i="4"/>
  <c r="I43" i="4"/>
  <c r="I41" i="4"/>
  <c r="J37" i="4"/>
  <c r="J35" i="4"/>
  <c r="H31" i="4"/>
  <c r="H30" i="4"/>
  <c r="H29" i="4"/>
  <c r="C25" i="4"/>
  <c r="C24" i="4"/>
  <c r="D19" i="4"/>
  <c r="D18" i="4"/>
  <c r="E13" i="4"/>
  <c r="E12" i="4"/>
  <c r="E11" i="4"/>
  <c r="C7" i="4"/>
  <c r="C6" i="4"/>
  <c r="C5" i="4"/>
  <c r="E4" i="4"/>
  <c r="C61" i="3"/>
  <c r="C60" i="3"/>
  <c r="C59" i="3"/>
  <c r="I53" i="3"/>
  <c r="E49" i="3"/>
  <c r="E48" i="3"/>
  <c r="E47" i="3"/>
  <c r="I43" i="3"/>
  <c r="I41" i="3"/>
  <c r="J35" i="3"/>
  <c r="H31" i="3"/>
  <c r="H30" i="3"/>
  <c r="H29" i="3"/>
  <c r="C25" i="3"/>
  <c r="C24" i="3"/>
  <c r="D19" i="3"/>
  <c r="D18" i="3"/>
  <c r="D17" i="3"/>
  <c r="E13" i="3"/>
  <c r="E12" i="3"/>
  <c r="E11" i="3"/>
  <c r="C7" i="3"/>
  <c r="C6" i="3"/>
  <c r="C5" i="3"/>
  <c r="E4" i="3"/>
  <c r="C61" i="2"/>
  <c r="C60" i="2"/>
  <c r="C59" i="2"/>
  <c r="I55" i="2"/>
  <c r="I53" i="2"/>
  <c r="E49" i="2"/>
  <c r="E48" i="2"/>
  <c r="E47" i="2"/>
  <c r="I43" i="2"/>
  <c r="I41" i="2"/>
  <c r="J35" i="2"/>
  <c r="H31" i="2"/>
  <c r="H30" i="2"/>
  <c r="H29" i="2"/>
  <c r="C25" i="2"/>
  <c r="C24" i="2"/>
  <c r="C23" i="2"/>
  <c r="D19" i="2"/>
  <c r="D18" i="2"/>
  <c r="D17" i="2"/>
  <c r="E13" i="2"/>
  <c r="E12" i="2"/>
  <c r="E11" i="2"/>
  <c r="C7" i="2"/>
  <c r="C6" i="2"/>
  <c r="C5" i="2"/>
  <c r="E4" i="2"/>
</calcChain>
</file>

<file path=xl/sharedStrings.xml><?xml version="1.0" encoding="utf-8"?>
<sst xmlns="http://schemas.openxmlformats.org/spreadsheetml/2006/main" count="270" uniqueCount="52">
  <si>
    <t>1. Etape</t>
  </si>
  <si>
    <t>Evne</t>
  </si>
  <si>
    <t>14 Flad</t>
  </si>
  <si>
    <t>7--&gt; 5e</t>
  </si>
  <si>
    <t>3--&gt; 2e</t>
  </si>
  <si>
    <t>1--&gt; 0e</t>
  </si>
  <si>
    <t>2. Etape</t>
  </si>
  <si>
    <t>23 Flad</t>
  </si>
  <si>
    <t>2 Op</t>
  </si>
  <si>
    <t>6 ned</t>
  </si>
  <si>
    <t>3. Etape</t>
  </si>
  <si>
    <t>72 Flad</t>
  </si>
  <si>
    <t>18 Op</t>
  </si>
  <si>
    <t>4. Etape</t>
  </si>
  <si>
    <t>189 Flad</t>
  </si>
  <si>
    <t>5. Etape</t>
  </si>
  <si>
    <t>100 Flad</t>
  </si>
  <si>
    <t>30 Op</t>
  </si>
  <si>
    <t>24 Flad</t>
  </si>
  <si>
    <t>14 Ned</t>
  </si>
  <si>
    <t>18 Flad</t>
  </si>
  <si>
    <t>6. Etape</t>
  </si>
  <si>
    <t>40 Flad</t>
  </si>
  <si>
    <t>16 Op</t>
  </si>
  <si>
    <t>12 Ned</t>
  </si>
  <si>
    <t>17 Flad</t>
  </si>
  <si>
    <t>20 Ned</t>
  </si>
  <si>
    <t>37 Flad</t>
  </si>
  <si>
    <t>14 Op</t>
  </si>
  <si>
    <t>7. Etape</t>
  </si>
  <si>
    <t>10 Flad</t>
  </si>
  <si>
    <t>16 Ned</t>
  </si>
  <si>
    <t>16 Flad</t>
  </si>
  <si>
    <t>18 Ned</t>
  </si>
  <si>
    <t>20 Op</t>
  </si>
  <si>
    <t>8. Etape</t>
  </si>
  <si>
    <t>12 Op</t>
  </si>
  <si>
    <t>8 Ned</t>
  </si>
  <si>
    <t>10 Op</t>
  </si>
  <si>
    <t>9. Etape</t>
  </si>
  <si>
    <t>87 Flad</t>
  </si>
  <si>
    <t>19 Flad</t>
  </si>
  <si>
    <t>10. Etape</t>
  </si>
  <si>
    <t>113 Flad</t>
  </si>
  <si>
    <t>Bjergged</t>
  </si>
  <si>
    <t>5--&gt; 3e</t>
  </si>
  <si>
    <t>2--&gt; 1e</t>
  </si>
  <si>
    <t>85 Flad</t>
  </si>
  <si>
    <t xml:space="preserve">Toget </t>
  </si>
  <si>
    <t>5--&gt; 4e</t>
  </si>
  <si>
    <t>3--&gt; 1e</t>
  </si>
  <si>
    <t>Sprinter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</si>
</sst>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color rgb="FF000000"/>
      <name val="Arial"/>
    </font>
    <font>
      <sz val="36"/>
      <name val="Arial"/>
    </font>
    <font>
      <sz val="10"/>
      <name val="Arial"/>
    </font>
    <font>
      <sz val="11"/>
      <color rgb="FF222222"/>
      <name val="Sans-serif"/>
    </font>
    <font>
      <sz val="11"/>
      <color rgb="FF222222"/>
      <name val="Arial"/>
    </font>
  </fonts>
  <fills count="10">
    <fill>
      <patternFill patternType="none"/>
    </fill>
    <fill>
      <patternFill patternType="gray125"/>
    </fill>
    <fill>
      <patternFill patternType="solid">
        <fgColor rgb="FF38761D"/>
        <bgColor rgb="FF38761D"/>
      </patternFill>
    </fill>
    <fill>
      <patternFill patternType="solid">
        <fgColor rgb="FF93C47D"/>
        <bgColor rgb="FF93C47D"/>
      </patternFill>
    </fill>
    <fill>
      <patternFill patternType="solid">
        <fgColor rgb="FFFFFFFF"/>
        <bgColor rgb="FFFFFFFF"/>
      </patternFill>
    </fill>
    <fill>
      <patternFill patternType="solid">
        <fgColor rgb="FFF1C232"/>
        <bgColor rgb="FFF1C232"/>
      </patternFill>
    </fill>
    <fill>
      <patternFill patternType="solid">
        <fgColor rgb="FFB6D7A8"/>
        <bgColor rgb="FFB6D7A8"/>
      </patternFill>
    </fill>
    <fill>
      <patternFill patternType="solid">
        <fgColor rgb="FFFFD966"/>
        <bgColor rgb="FFFFD966"/>
      </patternFill>
    </fill>
    <fill>
      <patternFill patternType="solid">
        <fgColor rgb="FFA4C2F4"/>
        <bgColor rgb="FFA4C2F4"/>
      </patternFill>
    </fill>
    <fill>
      <patternFill patternType="solid">
        <fgColor rgb="FFEA9999"/>
        <bgColor rgb="FFEA9999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2" fillId="0" borderId="0" xfId="0" applyFont="1" applyAlignment="1"/>
    <xf numFmtId="0" fontId="3" fillId="4" borderId="0" xfId="0" applyFont="1" applyFill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6" borderId="0" xfId="0" applyFont="1" applyFill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0" fillId="0" borderId="0" xfId="0" applyFont="1" applyAlignment="1"/>
    <xf numFmtId="0" fontId="2" fillId="0" borderId="4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/>
      <protection locked="0"/>
    </xf>
    <xf numFmtId="0" fontId="2" fillId="0" borderId="4" xfId="0" applyFont="1" applyBorder="1" applyProtection="1">
      <protection locked="0"/>
    </xf>
    <xf numFmtId="0" fontId="2" fillId="3" borderId="1" xfId="0" applyFont="1" applyFill="1" applyBorder="1" applyAlignment="1">
      <alignment horizontal="center"/>
    </xf>
    <xf numFmtId="0" fontId="2" fillId="0" borderId="2" xfId="0" applyFont="1" applyBorder="1" applyAlignment="1"/>
    <xf numFmtId="0" fontId="2" fillId="0" borderId="3" xfId="0" applyFont="1" applyBorder="1" applyAlignment="1"/>
    <xf numFmtId="0" fontId="1" fillId="2" borderId="0" xfId="0" applyFont="1" applyFill="1" applyAlignment="1">
      <alignment horizontal="center"/>
    </xf>
    <xf numFmtId="0" fontId="0" fillId="0" borderId="0" xfId="0" applyFont="1" applyAlignment="1"/>
    <xf numFmtId="0" fontId="2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7620</xdr:colOff>
      <xdr:row>0</xdr:row>
      <xdr:rowOff>0</xdr:rowOff>
    </xdr:from>
    <xdr:to>
      <xdr:col>11</xdr:col>
      <xdr:colOff>914400</xdr:colOff>
      <xdr:row>64</xdr:row>
      <xdr:rowOff>170150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0D9ECB3E-4F9B-4E34-B421-980E26BBC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8400" y="0"/>
          <a:ext cx="1897380" cy="35458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0</xdr:row>
      <xdr:rowOff>0</xdr:rowOff>
    </xdr:from>
    <xdr:to>
      <xdr:col>11</xdr:col>
      <xdr:colOff>929806</xdr:colOff>
      <xdr:row>64</xdr:row>
      <xdr:rowOff>99362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280A59FB-40BD-4540-AEE3-0FE7A2A0C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50780" y="0"/>
          <a:ext cx="1920406" cy="34902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0</xdr:row>
      <xdr:rowOff>7621</xdr:rowOff>
    </xdr:from>
    <xdr:to>
      <xdr:col>11</xdr:col>
      <xdr:colOff>929640</xdr:colOff>
      <xdr:row>64</xdr:row>
      <xdr:rowOff>184739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5E5D3774-1158-4E0A-B0DD-A7AC8BA95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50780" y="7621"/>
          <a:ext cx="1920240" cy="35527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M63"/>
  <sheetViews>
    <sheetView workbookViewId="0">
      <selection activeCell="J64" sqref="J64"/>
    </sheetView>
  </sheetViews>
  <sheetFormatPr defaultColWidth="14.44140625" defaultRowHeight="15.75" customHeight="1" outlineLevelRow="1"/>
  <cols>
    <col min="1" max="1" width="9.88671875" customWidth="1"/>
    <col min="3" max="5" width="15.5546875" customWidth="1"/>
    <col min="8" max="10" width="15.5546875" customWidth="1"/>
  </cols>
  <sheetData>
    <row r="1" spans="1:13" ht="13.2">
      <c r="A1" s="21" t="s">
        <v>51</v>
      </c>
      <c r="B1" s="22"/>
      <c r="C1" s="22"/>
      <c r="D1" s="22"/>
      <c r="E1" s="22"/>
      <c r="F1" s="22"/>
      <c r="G1" s="22"/>
      <c r="H1" s="22"/>
      <c r="I1" s="22"/>
      <c r="J1" s="22"/>
      <c r="K1" s="12"/>
      <c r="L1" s="12"/>
      <c r="M1" s="12"/>
    </row>
    <row r="2" spans="1:13" ht="13.2">
      <c r="A2" s="22"/>
      <c r="B2" s="22"/>
      <c r="C2" s="22"/>
      <c r="D2" s="22"/>
      <c r="E2" s="22"/>
      <c r="F2" s="22"/>
      <c r="G2" s="22"/>
      <c r="H2" s="22"/>
      <c r="I2" s="22"/>
      <c r="J2" s="22"/>
      <c r="K2" s="1"/>
      <c r="L2" s="1"/>
      <c r="M2" s="1"/>
    </row>
    <row r="3" spans="1:13" ht="13.2">
      <c r="A3" s="22"/>
      <c r="B3" s="22"/>
      <c r="C3" s="22"/>
      <c r="D3" s="22"/>
      <c r="E3" s="22"/>
      <c r="F3" s="22"/>
      <c r="G3" s="22"/>
      <c r="H3" s="22"/>
      <c r="I3" s="22"/>
      <c r="J3" s="22"/>
      <c r="K3" s="1"/>
      <c r="L3" s="1"/>
      <c r="M3" s="12"/>
    </row>
    <row r="4" spans="1:13" ht="13.8" collapsed="1">
      <c r="A4" s="18" t="s">
        <v>0</v>
      </c>
      <c r="B4" s="19"/>
      <c r="C4" s="20"/>
      <c r="D4" s="2"/>
      <c r="E4" s="23" t="str">
        <f>"Samlet antal ture  "&amp;SUM(B54:H56,B60:B62,B48:D50,B42:H44,B36:I38,B30:G32,B24:B26,B18:C20,B12:D14,B6:B8)</f>
        <v>Samlet antal ture  0</v>
      </c>
      <c r="F4" s="19"/>
      <c r="G4" s="19"/>
      <c r="H4" s="19"/>
      <c r="I4" s="19"/>
      <c r="J4" s="19"/>
      <c r="K4" s="1"/>
      <c r="L4" s="1"/>
      <c r="M4" s="12"/>
    </row>
    <row r="5" spans="1:13" ht="13.8" hidden="1" outlineLevel="1">
      <c r="A5" s="3" t="s">
        <v>1</v>
      </c>
      <c r="B5" s="3" t="s">
        <v>2</v>
      </c>
      <c r="C5" s="4" t="str">
        <f>"Energi tilbage: "&amp;50-(B6*5+B7*2)</f>
        <v>Energi tilbage: 50</v>
      </c>
      <c r="D5" s="2"/>
      <c r="E5" s="12"/>
      <c r="F5" s="12"/>
      <c r="G5" s="12"/>
      <c r="H5" s="12"/>
      <c r="I5" s="12"/>
      <c r="J5" s="12"/>
      <c r="K5" s="12"/>
      <c r="L5" s="12"/>
      <c r="M5" s="12"/>
    </row>
    <row r="6" spans="1:13" ht="13.8" hidden="1" outlineLevel="1">
      <c r="A6" s="3" t="s">
        <v>3</v>
      </c>
      <c r="B6" s="13"/>
      <c r="C6" s="5" t="str">
        <f>"Brugte ture: "&amp;B6+B7+B8</f>
        <v>Brugte ture: 0</v>
      </c>
      <c r="D6" s="2"/>
      <c r="E6" s="12"/>
      <c r="F6" s="12"/>
      <c r="G6" s="12"/>
      <c r="H6" s="12"/>
      <c r="I6" s="12"/>
      <c r="J6" s="12"/>
      <c r="K6" s="12"/>
      <c r="L6" s="12"/>
      <c r="M6" s="12"/>
    </row>
    <row r="7" spans="1:13" ht="13.8" hidden="1" outlineLevel="1">
      <c r="A7" s="3" t="s">
        <v>4</v>
      </c>
      <c r="B7" s="13"/>
      <c r="C7" s="6" t="str">
        <f>"Kørte Km: "&amp;B6*7+B7*3+B8</f>
        <v>Kørte Km: 0</v>
      </c>
      <c r="D7" s="2"/>
      <c r="E7" s="12"/>
      <c r="F7" s="12"/>
      <c r="G7" s="12"/>
      <c r="H7" s="12"/>
      <c r="I7" s="12"/>
      <c r="J7" s="12"/>
      <c r="K7" s="12"/>
      <c r="L7" s="12"/>
      <c r="M7" s="12"/>
    </row>
    <row r="8" spans="1:13" ht="13.8" hidden="1" outlineLevel="1">
      <c r="A8" s="3" t="s">
        <v>5</v>
      </c>
      <c r="B8" s="13"/>
      <c r="C8" s="7"/>
      <c r="D8" s="2"/>
      <c r="E8" s="12"/>
      <c r="F8" s="12"/>
      <c r="G8" s="12"/>
      <c r="H8" s="12"/>
      <c r="I8" s="12"/>
      <c r="J8" s="12"/>
      <c r="K8" s="12"/>
      <c r="L8" s="12"/>
      <c r="M8" s="12"/>
    </row>
    <row r="9" spans="1:13" ht="8.25" customHeight="1">
      <c r="A9" s="7"/>
      <c r="B9" s="7"/>
      <c r="C9" s="7"/>
      <c r="D9" s="2"/>
      <c r="E9" s="12"/>
      <c r="F9" s="12"/>
      <c r="G9" s="12"/>
      <c r="H9" s="12"/>
      <c r="I9" s="12"/>
      <c r="J9" s="12"/>
      <c r="K9" s="12"/>
      <c r="L9" s="12"/>
      <c r="M9" s="12"/>
    </row>
    <row r="10" spans="1:13" ht="13.2" collapsed="1">
      <c r="A10" s="18" t="s">
        <v>6</v>
      </c>
      <c r="B10" s="19"/>
      <c r="C10" s="19"/>
      <c r="D10" s="19"/>
      <c r="E10" s="20"/>
      <c r="F10" s="12"/>
      <c r="G10" s="12"/>
      <c r="H10" s="12"/>
      <c r="I10" s="12"/>
      <c r="J10" s="12"/>
      <c r="K10" s="12"/>
      <c r="L10" s="12"/>
      <c r="M10" s="12"/>
    </row>
    <row r="11" spans="1:13" ht="13.8" hidden="1" outlineLevel="1">
      <c r="A11" s="3" t="s">
        <v>1</v>
      </c>
      <c r="B11" s="3" t="s">
        <v>7</v>
      </c>
      <c r="C11" s="3" t="s">
        <v>8</v>
      </c>
      <c r="D11" s="8" t="s">
        <v>9</v>
      </c>
      <c r="E11" s="4" t="str">
        <f>"Energi tilbage: "&amp;50-(B12*5+B13*2+C12*5+C13*2+D13*2+D12*5)</f>
        <v>Energi tilbage: 50</v>
      </c>
      <c r="F11" s="12"/>
      <c r="G11" s="12"/>
      <c r="H11" s="12"/>
      <c r="I11" s="12"/>
      <c r="J11" s="12"/>
      <c r="K11" s="12"/>
      <c r="L11" s="12"/>
      <c r="M11" s="12"/>
    </row>
    <row r="12" spans="1:13" ht="13.8" hidden="1" outlineLevel="1">
      <c r="A12" s="3" t="s">
        <v>3</v>
      </c>
      <c r="B12" s="13"/>
      <c r="C12" s="14"/>
      <c r="D12" s="15"/>
      <c r="E12" s="5" t="str">
        <f>"Brugte ture: "&amp;SUM(B12:D14)</f>
        <v>Brugte ture: 0</v>
      </c>
      <c r="F12" s="12"/>
      <c r="G12" s="12"/>
      <c r="H12" s="12"/>
      <c r="I12" s="12"/>
      <c r="J12" s="12"/>
      <c r="K12" s="12"/>
      <c r="L12" s="12"/>
      <c r="M12" s="12"/>
    </row>
    <row r="13" spans="1:13" ht="13.8" hidden="1" outlineLevel="1">
      <c r="A13" s="3" t="s">
        <v>4</v>
      </c>
      <c r="B13" s="13"/>
      <c r="C13" s="14"/>
      <c r="D13" s="15"/>
      <c r="E13" s="6" t="str">
        <f>"Kørte Km: "&amp;B12*7+C12*6+D12*7+B13*3+B14+C13*2+D13*5+D14*3</f>
        <v>Kørte Km: 0</v>
      </c>
      <c r="F13" s="12"/>
      <c r="G13" s="12"/>
      <c r="H13" s="12"/>
      <c r="I13" s="12"/>
      <c r="J13" s="12"/>
      <c r="K13" s="12"/>
      <c r="L13" s="12"/>
      <c r="M13" s="12"/>
    </row>
    <row r="14" spans="1:13" ht="13.8" hidden="1" outlineLevel="1">
      <c r="A14" s="3" t="s">
        <v>5</v>
      </c>
      <c r="B14" s="13"/>
      <c r="C14" s="13"/>
      <c r="D14" s="15"/>
      <c r="E14" s="12"/>
      <c r="F14" s="12"/>
      <c r="G14" s="12"/>
      <c r="H14" s="12"/>
      <c r="I14" s="12"/>
      <c r="J14" s="12"/>
      <c r="K14" s="12"/>
      <c r="L14" s="12"/>
      <c r="M14" s="12"/>
    </row>
    <row r="15" spans="1:13" ht="7.5" customHeight="1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spans="1:13" ht="13.2" collapsed="1">
      <c r="A16" s="18" t="s">
        <v>10</v>
      </c>
      <c r="B16" s="19"/>
      <c r="C16" s="19"/>
      <c r="D16" s="20"/>
      <c r="E16" s="10"/>
      <c r="F16" s="12"/>
      <c r="G16" s="12"/>
      <c r="H16" s="12"/>
      <c r="I16" s="12"/>
      <c r="J16" s="12"/>
      <c r="K16" s="12"/>
      <c r="L16" s="12"/>
      <c r="M16" s="12"/>
    </row>
    <row r="17" spans="1:8" ht="13.2" hidden="1" outlineLevel="1">
      <c r="A17" s="3" t="s">
        <v>1</v>
      </c>
      <c r="B17" s="3" t="s">
        <v>11</v>
      </c>
      <c r="C17" s="3" t="s">
        <v>12</v>
      </c>
      <c r="D17" s="4" t="str">
        <f>"Energi tilbage: "&amp;50-(B18*5+B19*2+C18*5+C19*2)</f>
        <v>Energi tilbage: 50</v>
      </c>
      <c r="E17" s="12"/>
      <c r="F17" s="12"/>
      <c r="G17" s="12"/>
      <c r="H17" s="12"/>
    </row>
    <row r="18" spans="1:8" ht="13.2" hidden="1" outlineLevel="1">
      <c r="A18" s="3" t="s">
        <v>3</v>
      </c>
      <c r="B18" s="13"/>
      <c r="C18" s="14"/>
      <c r="D18" s="5" t="str">
        <f>"Brugte ture: "&amp;SUM(B18:C20)</f>
        <v>Brugte ture: 0</v>
      </c>
      <c r="E18" s="12"/>
      <c r="F18" s="12"/>
      <c r="G18" s="12"/>
      <c r="H18" s="12"/>
    </row>
    <row r="19" spans="1:8" ht="13.2" hidden="1" outlineLevel="1">
      <c r="A19" s="3" t="s">
        <v>4</v>
      </c>
      <c r="B19" s="13"/>
      <c r="C19" s="14"/>
      <c r="D19" s="6" t="str">
        <f>"Kørte Km: "&amp;SUM(B18:C18)*7+SUM(B19:C19)*3+SUM(B20:C20)-SUM(C18:C20)</f>
        <v>Kørte Km: 0</v>
      </c>
      <c r="E19" s="12"/>
      <c r="F19" s="12"/>
      <c r="G19" s="12"/>
      <c r="H19" s="12"/>
    </row>
    <row r="20" spans="1:8" ht="13.8" hidden="1" outlineLevel="1">
      <c r="A20" s="3" t="s">
        <v>5</v>
      </c>
      <c r="B20" s="13"/>
      <c r="C20" s="13"/>
      <c r="D20" s="9"/>
      <c r="E20" s="12"/>
      <c r="F20" s="12"/>
      <c r="G20" s="12"/>
      <c r="H20" s="12"/>
    </row>
    <row r="21" spans="1:8" ht="7.5" customHeight="1">
      <c r="A21" s="12"/>
      <c r="B21" s="12"/>
      <c r="C21" s="12"/>
      <c r="D21" s="12"/>
      <c r="E21" s="12"/>
      <c r="F21" s="12"/>
      <c r="G21" s="12"/>
      <c r="H21" s="12"/>
    </row>
    <row r="22" spans="1:8" ht="13.2" collapsed="1">
      <c r="A22" s="18" t="s">
        <v>13</v>
      </c>
      <c r="B22" s="19"/>
      <c r="C22" s="20"/>
      <c r="D22" s="12"/>
      <c r="E22" s="12"/>
      <c r="F22" s="12"/>
      <c r="G22" s="12"/>
      <c r="H22" s="12"/>
    </row>
    <row r="23" spans="1:8" ht="13.2" hidden="1" outlineLevel="1">
      <c r="A23" s="3" t="s">
        <v>1</v>
      </c>
      <c r="B23" s="3" t="s">
        <v>14</v>
      </c>
      <c r="C23" s="4" t="str">
        <f>"Energi tilbage: "&amp;50-(B24*5+B25*2)</f>
        <v>Energi tilbage: 50</v>
      </c>
      <c r="D23" s="12"/>
      <c r="E23" s="12"/>
      <c r="F23" s="12"/>
      <c r="G23" s="12"/>
      <c r="H23" s="12"/>
    </row>
    <row r="24" spans="1:8" ht="13.2" hidden="1" outlineLevel="1">
      <c r="A24" s="3" t="s">
        <v>3</v>
      </c>
      <c r="B24" s="13"/>
      <c r="C24" s="5" t="str">
        <f>"Brugte ture: "&amp;B24+B25+B26</f>
        <v>Brugte ture: 0</v>
      </c>
      <c r="D24" s="12"/>
      <c r="E24" s="12"/>
      <c r="F24" s="12"/>
      <c r="G24" s="12"/>
      <c r="H24" s="12"/>
    </row>
    <row r="25" spans="1:8" ht="13.2" hidden="1" outlineLevel="1">
      <c r="A25" s="3" t="s">
        <v>4</v>
      </c>
      <c r="B25" s="13"/>
      <c r="C25" s="6" t="str">
        <f>"Kørte Km: "&amp;B24*7+B25*3+B26</f>
        <v>Kørte Km: 0</v>
      </c>
      <c r="D25" s="12"/>
      <c r="E25" s="12"/>
      <c r="F25" s="12"/>
      <c r="G25" s="12"/>
      <c r="H25" s="12"/>
    </row>
    <row r="26" spans="1:8" ht="13.2" hidden="1" outlineLevel="1">
      <c r="A26" s="3" t="s">
        <v>5</v>
      </c>
      <c r="B26" s="13"/>
      <c r="C26" s="7"/>
      <c r="D26" s="12"/>
      <c r="E26" s="12"/>
      <c r="F26" s="12"/>
      <c r="G26" s="12"/>
      <c r="H26" s="12"/>
    </row>
    <row r="27" spans="1:8" ht="6.75" customHeight="1">
      <c r="A27" s="12"/>
      <c r="B27" s="12"/>
      <c r="C27" s="12"/>
      <c r="D27" s="12"/>
      <c r="E27" s="12"/>
      <c r="F27" s="12"/>
      <c r="G27" s="12"/>
      <c r="H27" s="12"/>
    </row>
    <row r="28" spans="1:8" ht="13.2" collapsed="1">
      <c r="A28" s="18" t="s">
        <v>15</v>
      </c>
      <c r="B28" s="19"/>
      <c r="C28" s="19"/>
      <c r="D28" s="19"/>
      <c r="E28" s="19"/>
      <c r="F28" s="19"/>
      <c r="G28" s="19"/>
      <c r="H28" s="20"/>
    </row>
    <row r="29" spans="1:8" ht="13.8" hidden="1" outlineLevel="1">
      <c r="A29" s="3" t="s">
        <v>1</v>
      </c>
      <c r="B29" s="3" t="s">
        <v>16</v>
      </c>
      <c r="C29" s="3" t="s">
        <v>17</v>
      </c>
      <c r="D29" s="11" t="s">
        <v>18</v>
      </c>
      <c r="E29" s="11" t="s">
        <v>19</v>
      </c>
      <c r="F29" s="11" t="s">
        <v>20</v>
      </c>
      <c r="G29" s="11" t="s">
        <v>8</v>
      </c>
      <c r="H29" s="4" t="str">
        <f>"Energi tilbage: "&amp;50-(SUM(B30:G30)*5+SUM(B31:G31)*2)</f>
        <v>Energi tilbage: 50</v>
      </c>
    </row>
    <row r="30" spans="1:8" ht="13.8" hidden="1" outlineLevel="1">
      <c r="A30" s="3" t="s">
        <v>3</v>
      </c>
      <c r="B30" s="13"/>
      <c r="C30" s="14"/>
      <c r="D30" s="15"/>
      <c r="E30" s="15"/>
      <c r="F30" s="15"/>
      <c r="G30" s="15"/>
      <c r="H30" s="5" t="str">
        <f>"Brugte ture: "&amp;SUM(B30:G32)</f>
        <v>Brugte ture: 0</v>
      </c>
    </row>
    <row r="31" spans="1:8" ht="13.8" hidden="1" outlineLevel="1">
      <c r="A31" s="3" t="s">
        <v>4</v>
      </c>
      <c r="B31" s="13"/>
      <c r="C31" s="14"/>
      <c r="D31" s="16"/>
      <c r="E31" s="15"/>
      <c r="F31" s="16"/>
      <c r="G31" s="15"/>
      <c r="H31" s="6" t="str">
        <f>"Kørte Km: "&amp;SUM(B30:G30)*7+SUM(B31:G31)*3+SUM(B32:G32)-SUM(C30:C32)-SUM(G30:G32)+SUM(E30:E32)*2</f>
        <v>Kørte Km: 0</v>
      </c>
    </row>
    <row r="32" spans="1:8" ht="13.8" hidden="1" outlineLevel="1">
      <c r="A32" s="3" t="s">
        <v>5</v>
      </c>
      <c r="B32" s="13"/>
      <c r="C32" s="13"/>
      <c r="D32" s="15"/>
      <c r="E32" s="16"/>
      <c r="F32" s="15"/>
      <c r="G32" s="16"/>
      <c r="H32" s="12"/>
    </row>
    <row r="33" spans="1:10" ht="7.5" customHeight="1">
      <c r="A33" s="12"/>
      <c r="B33" s="12"/>
      <c r="C33" s="12"/>
      <c r="D33" s="12"/>
      <c r="E33" s="12"/>
      <c r="F33" s="12"/>
      <c r="G33" s="12"/>
      <c r="H33" s="12"/>
      <c r="I33" s="12"/>
      <c r="J33" s="12"/>
    </row>
    <row r="34" spans="1:10" ht="13.2" collapsed="1">
      <c r="A34" s="18" t="s">
        <v>21</v>
      </c>
      <c r="B34" s="19"/>
      <c r="C34" s="19"/>
      <c r="D34" s="19"/>
      <c r="E34" s="19"/>
      <c r="F34" s="19"/>
      <c r="G34" s="19"/>
      <c r="H34" s="19"/>
      <c r="I34" s="19"/>
      <c r="J34" s="20"/>
    </row>
    <row r="35" spans="1:10" ht="13.8" hidden="1" outlineLevel="1">
      <c r="A35" s="3" t="s">
        <v>1</v>
      </c>
      <c r="B35" s="3" t="s">
        <v>22</v>
      </c>
      <c r="C35" s="3" t="s">
        <v>23</v>
      </c>
      <c r="D35" s="11" t="s">
        <v>24</v>
      </c>
      <c r="E35" s="11" t="s">
        <v>25</v>
      </c>
      <c r="F35" s="11" t="s">
        <v>12</v>
      </c>
      <c r="G35" s="11" t="s">
        <v>26</v>
      </c>
      <c r="H35" s="11" t="s">
        <v>27</v>
      </c>
      <c r="I35" s="11" t="s">
        <v>28</v>
      </c>
      <c r="J35" s="4" t="str">
        <f>"Energi tilbage: "&amp;50-(SUM(B36:I36)*5+SUM(B37:I37)*2)</f>
        <v>Energi tilbage: 50</v>
      </c>
    </row>
    <row r="36" spans="1:10" ht="13.8" hidden="1" outlineLevel="1">
      <c r="A36" s="3" t="s">
        <v>3</v>
      </c>
      <c r="B36" s="13"/>
      <c r="C36" s="14"/>
      <c r="D36" s="15"/>
      <c r="E36" s="15"/>
      <c r="F36" s="15"/>
      <c r="G36" s="15"/>
      <c r="H36" s="15"/>
      <c r="I36" s="15"/>
      <c r="J36" s="5" t="str">
        <f>"Brugte ture: "&amp;SUM(B36:I38)</f>
        <v>Brugte ture: 0</v>
      </c>
    </row>
    <row r="37" spans="1:10" ht="13.8" hidden="1" outlineLevel="1">
      <c r="A37" s="3" t="s">
        <v>4</v>
      </c>
      <c r="B37" s="13"/>
      <c r="C37" s="14"/>
      <c r="D37" s="16"/>
      <c r="E37" s="16"/>
      <c r="F37" s="16"/>
      <c r="G37" s="15"/>
      <c r="H37" s="16"/>
      <c r="I37" s="15"/>
      <c r="J37" s="6" t="str">
        <f>"Kørte Km: "&amp;SUM(B36:I36)*7+SUM(B37:I37)*3+SUM(B38:I38)+SUM(D36:D38,G36:G38)*2-SUM(C36:C38,F36:F38,I36:I38)</f>
        <v>Kørte Km: 0</v>
      </c>
    </row>
    <row r="38" spans="1:10" ht="13.8" hidden="1" outlineLevel="1">
      <c r="A38" s="3" t="s">
        <v>5</v>
      </c>
      <c r="B38" s="13"/>
      <c r="C38" s="13"/>
      <c r="D38" s="15"/>
      <c r="E38" s="15"/>
      <c r="F38" s="16"/>
      <c r="G38" s="15"/>
      <c r="H38" s="15"/>
      <c r="I38" s="15"/>
      <c r="J38" s="12"/>
    </row>
    <row r="39" spans="1:10" ht="6.75" customHeight="1">
      <c r="A39" s="12"/>
      <c r="B39" s="12"/>
      <c r="C39" s="12"/>
      <c r="D39" s="12"/>
      <c r="E39" s="12"/>
      <c r="F39" s="12"/>
      <c r="G39" s="12"/>
      <c r="H39" s="12"/>
      <c r="I39" s="12"/>
      <c r="J39" s="12"/>
    </row>
    <row r="40" spans="1:10" ht="13.2" collapsed="1">
      <c r="A40" s="18" t="s">
        <v>29</v>
      </c>
      <c r="B40" s="19"/>
      <c r="C40" s="19"/>
      <c r="D40" s="19"/>
      <c r="E40" s="19"/>
      <c r="F40" s="19"/>
      <c r="G40" s="19"/>
      <c r="H40" s="19"/>
      <c r="I40" s="20"/>
      <c r="J40" s="12"/>
    </row>
    <row r="41" spans="1:10" ht="13.8" hidden="1" outlineLevel="1">
      <c r="A41" s="3" t="s">
        <v>1</v>
      </c>
      <c r="B41" s="3" t="s">
        <v>30</v>
      </c>
      <c r="C41" s="3" t="s">
        <v>28</v>
      </c>
      <c r="D41" s="11" t="s">
        <v>31</v>
      </c>
      <c r="E41" s="11" t="s">
        <v>28</v>
      </c>
      <c r="F41" s="11" t="s">
        <v>32</v>
      </c>
      <c r="G41" s="11" t="s">
        <v>33</v>
      </c>
      <c r="H41" s="11" t="s">
        <v>34</v>
      </c>
      <c r="I41" s="4" t="str">
        <f>"Energi tilbage: "&amp;50-(SUM(B42:H42)*5+SUM(B43:H43)*2)</f>
        <v>Energi tilbage: 50</v>
      </c>
      <c r="J41" s="12"/>
    </row>
    <row r="42" spans="1:10" ht="13.8" hidden="1" outlineLevel="1">
      <c r="A42" s="3" t="s">
        <v>3</v>
      </c>
      <c r="B42" s="13"/>
      <c r="C42" s="14"/>
      <c r="D42" s="15"/>
      <c r="E42" s="15"/>
      <c r="F42" s="15"/>
      <c r="G42" s="15"/>
      <c r="H42" s="15"/>
      <c r="I42" s="5" t="str">
        <f>"Brugte ture: "&amp;SUM(B42:H44)</f>
        <v>Brugte ture: 0</v>
      </c>
      <c r="J42" s="12"/>
    </row>
    <row r="43" spans="1:10" ht="13.8" hidden="1" outlineLevel="1">
      <c r="A43" s="3" t="s">
        <v>4</v>
      </c>
      <c r="B43" s="13"/>
      <c r="C43" s="14"/>
      <c r="D43" s="15"/>
      <c r="E43" s="15"/>
      <c r="F43" s="16"/>
      <c r="G43" s="16"/>
      <c r="H43" s="15"/>
      <c r="I43" s="6" t="str">
        <f>"Kørte Km: "&amp;SUM(B42:H42)*7+SUM(B43:H43)*3+SUM(B44:H44)-SUM(C42:C44,E42:E44,H42:H44)+SUM(D42:D44,G42:G44)*2</f>
        <v>Kørte Km: 0</v>
      </c>
      <c r="J43" s="12"/>
    </row>
    <row r="44" spans="1:10" ht="13.8" hidden="1" outlineLevel="1">
      <c r="A44" s="3" t="s">
        <v>5</v>
      </c>
      <c r="B44" s="13"/>
      <c r="C44" s="13"/>
      <c r="D44" s="15"/>
      <c r="E44" s="16"/>
      <c r="F44" s="15"/>
      <c r="G44" s="15"/>
      <c r="H44" s="16"/>
      <c r="I44" s="12"/>
      <c r="J44" s="12"/>
    </row>
    <row r="45" spans="1:10" ht="6.75" customHeight="1">
      <c r="A45" s="12"/>
      <c r="B45" s="12"/>
      <c r="C45" s="12"/>
      <c r="D45" s="12"/>
      <c r="E45" s="12"/>
      <c r="F45" s="12"/>
      <c r="G45" s="12"/>
      <c r="H45" s="12"/>
      <c r="I45" s="12"/>
      <c r="J45" s="12"/>
    </row>
    <row r="46" spans="1:10" ht="13.2" collapsed="1">
      <c r="A46" s="18" t="s">
        <v>35</v>
      </c>
      <c r="B46" s="19"/>
      <c r="C46" s="19"/>
      <c r="D46" s="19"/>
      <c r="E46" s="20"/>
      <c r="F46" s="12"/>
      <c r="G46" s="12"/>
      <c r="H46" s="12"/>
      <c r="I46" s="12"/>
      <c r="J46" s="12"/>
    </row>
    <row r="47" spans="1:10" ht="13.8" hidden="1" outlineLevel="1">
      <c r="A47" s="3" t="s">
        <v>1</v>
      </c>
      <c r="B47" s="3" t="s">
        <v>36</v>
      </c>
      <c r="C47" s="3" t="s">
        <v>37</v>
      </c>
      <c r="D47" s="8" t="s">
        <v>38</v>
      </c>
      <c r="E47" s="4" t="str">
        <f>"Energi tilbage: "&amp;50-(SUM(B48:D48)*5+SUM(B49:D49)*2)</f>
        <v>Energi tilbage: 50</v>
      </c>
      <c r="F47" s="12"/>
      <c r="G47" s="12"/>
      <c r="H47" s="12"/>
      <c r="I47" s="12"/>
      <c r="J47" s="12"/>
    </row>
    <row r="48" spans="1:10" ht="13.8" hidden="1" outlineLevel="1">
      <c r="A48" s="3" t="s">
        <v>3</v>
      </c>
      <c r="B48" s="13"/>
      <c r="C48" s="14"/>
      <c r="D48" s="15"/>
      <c r="E48" s="5" t="str">
        <f>"Brugte ture: "&amp;SUM(B48:D50)</f>
        <v>Brugte ture: 0</v>
      </c>
      <c r="F48" s="12"/>
      <c r="G48" s="12"/>
      <c r="H48" s="12"/>
      <c r="I48" s="12"/>
      <c r="J48" s="12"/>
    </row>
    <row r="49" spans="1:9" ht="13.8" hidden="1" outlineLevel="1">
      <c r="A49" s="3" t="s">
        <v>4</v>
      </c>
      <c r="B49" s="13"/>
      <c r="C49" s="14"/>
      <c r="D49" s="15"/>
      <c r="E49" s="6" t="str">
        <f>"Kørte Km: "&amp;SUM(B48:D48)*7+SUM(B49:D49)*3+SUM(B50:D50)-SUM(D48:D50,B48:B50)+SUM(C48:C50)*2</f>
        <v>Kørte Km: 0</v>
      </c>
      <c r="F49" s="12"/>
      <c r="G49" s="12"/>
      <c r="H49" s="12"/>
      <c r="I49" s="12"/>
    </row>
    <row r="50" spans="1:9" ht="13.8" hidden="1" outlineLevel="1">
      <c r="A50" s="3" t="s">
        <v>5</v>
      </c>
      <c r="B50" s="13"/>
      <c r="C50" s="13"/>
      <c r="D50" s="16"/>
      <c r="E50" s="12"/>
      <c r="F50" s="12"/>
      <c r="G50" s="12"/>
      <c r="H50" s="12"/>
      <c r="I50" s="12"/>
    </row>
    <row r="51" spans="1:9" ht="7.5" customHeight="1">
      <c r="A51" s="12"/>
      <c r="B51" s="12"/>
      <c r="C51" s="12"/>
      <c r="D51" s="12"/>
      <c r="E51" s="12"/>
      <c r="F51" s="12"/>
      <c r="G51" s="12"/>
      <c r="H51" s="12"/>
      <c r="I51" s="12"/>
    </row>
    <row r="52" spans="1:9" ht="12" customHeight="1" collapsed="1">
      <c r="A52" s="18" t="s">
        <v>39</v>
      </c>
      <c r="B52" s="19"/>
      <c r="C52" s="19"/>
      <c r="D52" s="19"/>
      <c r="E52" s="19"/>
      <c r="F52" s="19"/>
      <c r="G52" s="19"/>
      <c r="H52" s="19"/>
      <c r="I52" s="20"/>
    </row>
    <row r="53" spans="1:9" ht="13.8" hidden="1" outlineLevel="1">
      <c r="A53" s="3" t="s">
        <v>1</v>
      </c>
      <c r="B53" s="3" t="s">
        <v>40</v>
      </c>
      <c r="C53" s="3" t="s">
        <v>34</v>
      </c>
      <c r="D53" s="11" t="s">
        <v>26</v>
      </c>
      <c r="E53" s="11" t="s">
        <v>12</v>
      </c>
      <c r="F53" s="11" t="s">
        <v>33</v>
      </c>
      <c r="G53" s="11" t="s">
        <v>41</v>
      </c>
      <c r="H53" s="11" t="s">
        <v>12</v>
      </c>
      <c r="I53" s="4" t="str">
        <f>"Energi tilbage: "&amp;50-(SUM(B54:H54)*5+SUM(B55:H55)*2)</f>
        <v>Energi tilbage: 50</v>
      </c>
    </row>
    <row r="54" spans="1:9" ht="13.8" hidden="1" outlineLevel="1">
      <c r="A54" s="3" t="s">
        <v>3</v>
      </c>
      <c r="B54" s="13"/>
      <c r="C54" s="14"/>
      <c r="D54" s="15"/>
      <c r="E54" s="15"/>
      <c r="F54" s="15"/>
      <c r="G54" s="15"/>
      <c r="H54" s="15"/>
      <c r="I54" s="5" t="str">
        <f>"Brugte ture: "&amp;SUM(B54:H56)</f>
        <v>Brugte ture: 0</v>
      </c>
    </row>
    <row r="55" spans="1:9" ht="13.8" hidden="1" outlineLevel="1">
      <c r="A55" s="3" t="s">
        <v>4</v>
      </c>
      <c r="B55" s="13"/>
      <c r="C55" s="14"/>
      <c r="D55" s="15"/>
      <c r="E55" s="15"/>
      <c r="F55" s="15"/>
      <c r="G55" s="16"/>
      <c r="H55" s="16"/>
      <c r="I55" s="6" t="str">
        <f>"Kørte Km: "&amp;SUM(B54:H54)*7+SUM(B55:H55)*3+SUM(B56:H56)-SUM(C54:C56,E54:E56,H54:H56)+SUM(D54:D56,F54:F56)*2</f>
        <v>Kørte Km: 0</v>
      </c>
    </row>
    <row r="56" spans="1:9" ht="13.8" hidden="1" outlineLevel="1">
      <c r="A56" s="3" t="s">
        <v>5</v>
      </c>
      <c r="B56" s="13"/>
      <c r="C56" s="13"/>
      <c r="D56" s="15"/>
      <c r="E56" s="16"/>
      <c r="F56" s="15"/>
      <c r="G56" s="15"/>
      <c r="H56" s="16"/>
      <c r="I56" s="12"/>
    </row>
    <row r="57" spans="1:9" ht="7.5" customHeight="1">
      <c r="A57" s="12"/>
      <c r="B57" s="12"/>
      <c r="C57" s="12"/>
      <c r="D57" s="12"/>
      <c r="E57" s="12"/>
      <c r="F57" s="12"/>
      <c r="G57" s="12"/>
      <c r="H57" s="12"/>
      <c r="I57" s="12"/>
    </row>
    <row r="58" spans="1:9" ht="13.2" collapsed="1">
      <c r="A58" s="18" t="s">
        <v>42</v>
      </c>
      <c r="B58" s="19"/>
      <c r="C58" s="20"/>
      <c r="D58" s="12"/>
      <c r="E58" s="12"/>
      <c r="F58" s="12"/>
      <c r="G58" s="12"/>
      <c r="H58" s="12"/>
      <c r="I58" s="12"/>
    </row>
    <row r="59" spans="1:9" ht="13.2" hidden="1" outlineLevel="1">
      <c r="A59" s="3" t="s">
        <v>1</v>
      </c>
      <c r="B59" s="3" t="s">
        <v>43</v>
      </c>
      <c r="C59" s="4" t="str">
        <f>"Energi tilbage: "&amp;50-(B60*5+B61*2)</f>
        <v>Energi tilbage: 50</v>
      </c>
      <c r="D59" s="12"/>
      <c r="E59" s="12"/>
      <c r="F59" s="12"/>
      <c r="G59" s="12"/>
      <c r="H59" s="12"/>
      <c r="I59" s="12"/>
    </row>
    <row r="60" spans="1:9" ht="13.2" hidden="1" outlineLevel="1">
      <c r="A60" s="3" t="s">
        <v>3</v>
      </c>
      <c r="B60" s="13"/>
      <c r="C60" s="5" t="str">
        <f>"Brugte ture: "&amp;SUM(B60:B62)</f>
        <v>Brugte ture: 0</v>
      </c>
      <c r="D60" s="12"/>
      <c r="E60" s="12"/>
      <c r="F60" s="12"/>
      <c r="G60" s="12"/>
      <c r="H60" s="12"/>
      <c r="I60" s="12"/>
    </row>
    <row r="61" spans="1:9" ht="13.2" hidden="1" outlineLevel="1">
      <c r="A61" s="3" t="s">
        <v>4</v>
      </c>
      <c r="B61" s="13"/>
      <c r="C61" s="6" t="str">
        <f>"Kørte Km: "&amp;B60*7+B61*3+B62</f>
        <v>Kørte Km: 0</v>
      </c>
      <c r="D61" s="12"/>
      <c r="E61" s="12"/>
      <c r="F61" s="12"/>
      <c r="G61" s="12"/>
      <c r="H61" s="12"/>
      <c r="I61" s="12"/>
    </row>
    <row r="62" spans="1:9" ht="13.2" hidden="1" outlineLevel="1">
      <c r="A62" s="3" t="s">
        <v>5</v>
      </c>
      <c r="B62" s="13"/>
      <c r="C62" s="7"/>
      <c r="D62" s="12"/>
      <c r="E62" s="12"/>
      <c r="F62" s="12"/>
      <c r="G62" s="12"/>
      <c r="H62" s="12"/>
      <c r="I62" s="12"/>
    </row>
    <row r="63" spans="1:9" ht="15.75" customHeight="1">
      <c r="A63" s="12"/>
      <c r="B63" s="12"/>
      <c r="C63" s="12"/>
      <c r="D63" s="12"/>
      <c r="E63" s="12"/>
      <c r="F63" s="12"/>
      <c r="G63" s="12"/>
      <c r="H63" s="12"/>
      <c r="I63" s="12"/>
    </row>
  </sheetData>
  <sheetProtection selectLockedCells="1"/>
  <mergeCells count="12">
    <mergeCell ref="A4:C4"/>
    <mergeCell ref="A1:J3"/>
    <mergeCell ref="E4:J4"/>
    <mergeCell ref="A22:C22"/>
    <mergeCell ref="A28:H28"/>
    <mergeCell ref="A46:E46"/>
    <mergeCell ref="A52:I52"/>
    <mergeCell ref="A58:C58"/>
    <mergeCell ref="A16:D16"/>
    <mergeCell ref="A10:E10"/>
    <mergeCell ref="A40:I40"/>
    <mergeCell ref="A34:J3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M63"/>
  <sheetViews>
    <sheetView workbookViewId="0">
      <selection activeCell="J37" sqref="J37"/>
    </sheetView>
  </sheetViews>
  <sheetFormatPr defaultColWidth="14.44140625" defaultRowHeight="15.75" customHeight="1" outlineLevelRow="1"/>
  <cols>
    <col min="1" max="1" width="9.88671875" customWidth="1"/>
    <col min="3" max="5" width="15.5546875" customWidth="1"/>
    <col min="8" max="10" width="15.5546875" customWidth="1"/>
  </cols>
  <sheetData>
    <row r="1" spans="1:13" ht="13.2">
      <c r="A1" s="21" t="s">
        <v>44</v>
      </c>
      <c r="B1" s="22"/>
      <c r="C1" s="22"/>
      <c r="D1" s="22"/>
      <c r="E1" s="22"/>
      <c r="F1" s="22"/>
      <c r="G1" s="22"/>
      <c r="H1" s="22"/>
      <c r="I1" s="22"/>
      <c r="J1" s="22"/>
      <c r="K1" s="12"/>
      <c r="L1" s="12"/>
      <c r="M1" s="12"/>
    </row>
    <row r="2" spans="1:13" ht="13.2">
      <c r="A2" s="22"/>
      <c r="B2" s="22"/>
      <c r="C2" s="22"/>
      <c r="D2" s="22"/>
      <c r="E2" s="22"/>
      <c r="F2" s="22"/>
      <c r="G2" s="22"/>
      <c r="H2" s="22"/>
      <c r="I2" s="22"/>
      <c r="J2" s="22"/>
      <c r="K2" s="12"/>
      <c r="L2" s="12"/>
      <c r="M2" s="12"/>
    </row>
    <row r="3" spans="1:13" ht="13.2">
      <c r="A3" s="22"/>
      <c r="B3" s="22"/>
      <c r="C3" s="22"/>
      <c r="D3" s="22"/>
      <c r="E3" s="22"/>
      <c r="F3" s="22"/>
      <c r="G3" s="22"/>
      <c r="H3" s="22"/>
      <c r="I3" s="22"/>
      <c r="J3" s="22"/>
      <c r="K3" s="12"/>
      <c r="L3" s="12"/>
      <c r="M3" s="12"/>
    </row>
    <row r="4" spans="1:13" ht="13.8" collapsed="1">
      <c r="A4" s="18" t="s">
        <v>0</v>
      </c>
      <c r="B4" s="19"/>
      <c r="C4" s="20"/>
      <c r="D4" s="2"/>
      <c r="E4" s="23" t="str">
        <f>"Samlet antal ture  "&amp;SUM(B54:H56,B60:B62,B48:D50,B42:H44,B36:I38,B30:G32,B24:B26,B18:C20,B12:D14,B6:B8)</f>
        <v>Samlet antal ture  0</v>
      </c>
      <c r="F4" s="19"/>
      <c r="G4" s="19"/>
      <c r="H4" s="19"/>
      <c r="I4" s="19"/>
      <c r="J4" s="19"/>
      <c r="K4" s="12"/>
      <c r="L4" s="12"/>
      <c r="M4" s="12"/>
    </row>
    <row r="5" spans="1:13" ht="13.8" hidden="1" outlineLevel="1">
      <c r="A5" s="3" t="s">
        <v>1</v>
      </c>
      <c r="B5" s="3" t="s">
        <v>2</v>
      </c>
      <c r="C5" s="4" t="str">
        <f>"Energi tilbage: "&amp;50-(B6*3+B7*1)</f>
        <v>Energi tilbage: 50</v>
      </c>
      <c r="D5" s="2"/>
      <c r="E5" s="12"/>
      <c r="F5" s="12"/>
      <c r="G5" s="12"/>
      <c r="H5" s="12"/>
      <c r="I5" s="12"/>
      <c r="J5" s="12"/>
      <c r="K5" s="12"/>
      <c r="L5" s="1">
        <v>1</v>
      </c>
      <c r="M5" s="1">
        <v>0</v>
      </c>
    </row>
    <row r="6" spans="1:13" ht="13.8" hidden="1" outlineLevel="1">
      <c r="A6" s="3" t="s">
        <v>45</v>
      </c>
      <c r="B6" s="13"/>
      <c r="C6" s="5" t="str">
        <f>"Brugte ture: "&amp;B6+B7+B8</f>
        <v>Brugte ture: 0</v>
      </c>
      <c r="D6" s="2"/>
      <c r="E6" s="12"/>
      <c r="F6" s="12"/>
      <c r="G6" s="12"/>
      <c r="H6" s="12"/>
      <c r="I6" s="12"/>
      <c r="J6" s="12"/>
      <c r="K6" s="12"/>
      <c r="L6" s="12"/>
      <c r="M6" s="12"/>
    </row>
    <row r="7" spans="1:13" ht="13.8" hidden="1" outlineLevel="1">
      <c r="A7" s="3" t="s">
        <v>46</v>
      </c>
      <c r="B7" s="13"/>
      <c r="C7" s="6" t="str">
        <f>"Kørte Km: "&amp;B6*5+B7*2+B8</f>
        <v>Kørte Km: 0</v>
      </c>
      <c r="D7" s="2"/>
      <c r="E7" s="12"/>
      <c r="F7" s="12"/>
      <c r="G7" s="12"/>
      <c r="H7" s="12"/>
      <c r="I7" s="12"/>
      <c r="J7" s="12"/>
      <c r="K7" s="12"/>
      <c r="L7" s="1">
        <v>1</v>
      </c>
      <c r="M7" s="1">
        <v>2</v>
      </c>
    </row>
    <row r="8" spans="1:13" ht="13.8" hidden="1" outlineLevel="1">
      <c r="A8" s="3" t="s">
        <v>5</v>
      </c>
      <c r="B8" s="13"/>
      <c r="C8" s="7"/>
      <c r="D8" s="2"/>
      <c r="E8" s="12"/>
      <c r="F8" s="12"/>
      <c r="G8" s="12"/>
      <c r="H8" s="12"/>
      <c r="I8" s="12"/>
      <c r="J8" s="12"/>
      <c r="K8" s="12"/>
      <c r="L8" s="12"/>
      <c r="M8" s="12"/>
    </row>
    <row r="9" spans="1:13" ht="8.25" customHeight="1">
      <c r="A9" s="7"/>
      <c r="B9" s="7"/>
      <c r="C9" s="7"/>
      <c r="D9" s="2"/>
      <c r="E9" s="12"/>
      <c r="F9" s="12"/>
      <c r="G9" s="12"/>
      <c r="H9" s="12"/>
      <c r="I9" s="12"/>
      <c r="J9" s="12"/>
      <c r="K9" s="12"/>
      <c r="L9" s="12"/>
      <c r="M9" s="12"/>
    </row>
    <row r="10" spans="1:13" ht="13.2" collapsed="1">
      <c r="A10" s="18" t="s">
        <v>6</v>
      </c>
      <c r="B10" s="19"/>
      <c r="C10" s="19"/>
      <c r="D10" s="19"/>
      <c r="E10" s="20"/>
      <c r="F10" s="12"/>
      <c r="G10" s="12"/>
      <c r="H10" s="12"/>
      <c r="I10" s="12"/>
      <c r="J10" s="12"/>
      <c r="K10" s="12"/>
      <c r="L10" s="12"/>
      <c r="M10" s="12"/>
    </row>
    <row r="11" spans="1:13" ht="13.8" hidden="1" outlineLevel="1">
      <c r="A11" s="3" t="s">
        <v>1</v>
      </c>
      <c r="B11" s="3" t="s">
        <v>7</v>
      </c>
      <c r="C11" s="3" t="s">
        <v>8</v>
      </c>
      <c r="D11" s="8" t="s">
        <v>9</v>
      </c>
      <c r="E11" s="4" t="str">
        <f>"Energi tilbage: "&amp;50-(B12*3+B13*1+C12*3+C13+D13+D12*3)</f>
        <v>Energi tilbage: 50</v>
      </c>
      <c r="F11" s="12"/>
      <c r="G11" s="12"/>
      <c r="H11" s="12"/>
      <c r="I11" s="12"/>
      <c r="J11" s="12"/>
      <c r="K11" s="12"/>
      <c r="L11" s="12"/>
      <c r="M11" s="12"/>
    </row>
    <row r="12" spans="1:13" ht="13.8" hidden="1" outlineLevel="1">
      <c r="A12" s="3" t="s">
        <v>45</v>
      </c>
      <c r="B12" s="13"/>
      <c r="C12" s="14"/>
      <c r="D12" s="15"/>
      <c r="E12" s="5" t="str">
        <f>"Brugte ture: "&amp;SUM(B12:D14)</f>
        <v>Brugte ture: 0</v>
      </c>
      <c r="F12" s="12"/>
      <c r="G12" s="12"/>
      <c r="H12" s="12"/>
      <c r="I12" s="12"/>
      <c r="J12" s="12"/>
      <c r="K12" s="12"/>
      <c r="L12" s="12"/>
      <c r="M12" s="12"/>
    </row>
    <row r="13" spans="1:13" ht="13.8" hidden="1" outlineLevel="1">
      <c r="A13" s="3" t="s">
        <v>46</v>
      </c>
      <c r="B13" s="13"/>
      <c r="C13" s="17"/>
      <c r="D13" s="16"/>
      <c r="E13" s="6" t="str">
        <f>"Kørte Km: "&amp;SUM(B14:D14)+SUM(B13:D13)*2+SUM(B12:D12)*5+SUM(D12:D14)*2+SUM(C12:C14)</f>
        <v>Kørte Km: 0</v>
      </c>
      <c r="F13" s="12"/>
      <c r="G13" s="12"/>
      <c r="H13" s="12"/>
      <c r="I13" s="12"/>
      <c r="J13" s="12"/>
      <c r="K13" s="12"/>
      <c r="L13" s="12"/>
      <c r="M13" s="12"/>
    </row>
    <row r="14" spans="1:13" ht="13.8" hidden="1" outlineLevel="1">
      <c r="A14" s="3" t="s">
        <v>5</v>
      </c>
      <c r="B14" s="13"/>
      <c r="C14" s="13"/>
      <c r="D14" s="15"/>
      <c r="E14" s="12"/>
      <c r="F14" s="12"/>
      <c r="G14" s="12"/>
      <c r="H14" s="12"/>
      <c r="I14" s="12"/>
      <c r="J14" s="12"/>
      <c r="K14" s="12"/>
      <c r="L14" s="12"/>
      <c r="M14" s="12"/>
    </row>
    <row r="15" spans="1:13" ht="7.5" customHeight="1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spans="1:13" ht="13.2" collapsed="1">
      <c r="A16" s="18" t="s">
        <v>10</v>
      </c>
      <c r="B16" s="19"/>
      <c r="C16" s="19"/>
      <c r="D16" s="20"/>
      <c r="E16" s="10"/>
      <c r="F16" s="12"/>
      <c r="G16" s="12"/>
      <c r="H16" s="12"/>
      <c r="I16" s="12"/>
      <c r="J16" s="12"/>
      <c r="K16" s="12"/>
      <c r="L16" s="12"/>
      <c r="M16" s="12"/>
    </row>
    <row r="17" spans="1:8" ht="13.2" hidden="1" outlineLevel="1">
      <c r="A17" s="3" t="s">
        <v>1</v>
      </c>
      <c r="B17" s="3" t="s">
        <v>11</v>
      </c>
      <c r="C17" s="3" t="s">
        <v>12</v>
      </c>
      <c r="D17" s="4" t="str">
        <f>"Energi tilbage: "&amp;50-(B18*3+B19+C18*3+C19)</f>
        <v>Energi tilbage: 50</v>
      </c>
      <c r="E17" s="12"/>
      <c r="F17" s="12"/>
      <c r="G17" s="12"/>
      <c r="H17" s="12"/>
    </row>
    <row r="18" spans="1:8" ht="13.2" hidden="1" outlineLevel="1">
      <c r="A18" s="3" t="s">
        <v>45</v>
      </c>
      <c r="B18" s="13"/>
      <c r="C18" s="14"/>
      <c r="D18" s="5" t="str">
        <f>"Brugte ture: "&amp;SUM(B18:C20)</f>
        <v>Brugte ture: 0</v>
      </c>
      <c r="E18" s="12"/>
      <c r="F18" s="12"/>
      <c r="G18" s="12"/>
      <c r="H18" s="12"/>
    </row>
    <row r="19" spans="1:8" ht="13.2" hidden="1" outlineLevel="1">
      <c r="A19" s="3" t="s">
        <v>46</v>
      </c>
      <c r="B19" s="13"/>
      <c r="C19" s="14"/>
      <c r="D19" s="6" t="str">
        <f>"Kørte Km: "&amp;SUM(B18:C18)*5+SUM(B19:C19)*2+SUM(B20:C20)+SUM(C18:C20)</f>
        <v>Kørte Km: 0</v>
      </c>
      <c r="E19" s="12"/>
      <c r="F19" s="12"/>
      <c r="G19" s="12"/>
      <c r="H19" s="12"/>
    </row>
    <row r="20" spans="1:8" ht="13.8" hidden="1" outlineLevel="1">
      <c r="A20" s="3" t="s">
        <v>5</v>
      </c>
      <c r="B20" s="13"/>
      <c r="C20" s="13"/>
      <c r="D20" s="9"/>
      <c r="E20" s="12"/>
      <c r="F20" s="12"/>
      <c r="G20" s="12"/>
      <c r="H20" s="12"/>
    </row>
    <row r="21" spans="1:8" ht="7.5" customHeight="1">
      <c r="A21" s="12"/>
      <c r="B21" s="12"/>
      <c r="C21" s="12"/>
      <c r="D21" s="12"/>
      <c r="E21" s="12"/>
      <c r="F21" s="12"/>
      <c r="G21" s="12"/>
      <c r="H21" s="12"/>
    </row>
    <row r="22" spans="1:8" ht="13.2" collapsed="1">
      <c r="A22" s="18" t="s">
        <v>13</v>
      </c>
      <c r="B22" s="19"/>
      <c r="C22" s="20"/>
      <c r="D22" s="12"/>
      <c r="E22" s="12"/>
      <c r="F22" s="12"/>
      <c r="G22" s="12"/>
      <c r="H22" s="12"/>
    </row>
    <row r="23" spans="1:8" ht="13.2" hidden="1" outlineLevel="1">
      <c r="A23" s="3" t="s">
        <v>1</v>
      </c>
      <c r="B23" s="3" t="s">
        <v>14</v>
      </c>
      <c r="C23" s="4" t="str">
        <f>"Energi tilbage: "&amp;50-(B24*3+B25*1)</f>
        <v>Energi tilbage: 50</v>
      </c>
      <c r="D23" s="12"/>
      <c r="E23" s="12"/>
      <c r="F23" s="12"/>
      <c r="G23" s="12"/>
      <c r="H23" s="12"/>
    </row>
    <row r="24" spans="1:8" ht="13.2" hidden="1" outlineLevel="1">
      <c r="A24" s="3" t="s">
        <v>45</v>
      </c>
      <c r="B24" s="13"/>
      <c r="C24" s="5" t="str">
        <f>"Brugte ture: "&amp;B24+B25+B26</f>
        <v>Brugte ture: 0</v>
      </c>
      <c r="D24" s="12"/>
      <c r="E24" s="12"/>
      <c r="F24" s="12"/>
      <c r="G24" s="12"/>
      <c r="H24" s="12"/>
    </row>
    <row r="25" spans="1:8" ht="13.2" hidden="1" outlineLevel="1">
      <c r="A25" s="3" t="s">
        <v>46</v>
      </c>
      <c r="B25" s="13"/>
      <c r="C25" s="6" t="str">
        <f>"Kørte Km: "&amp;B24*5+B25*2+B26</f>
        <v>Kørte Km: 0</v>
      </c>
      <c r="D25" s="12"/>
      <c r="E25" s="12"/>
      <c r="F25" s="12"/>
      <c r="G25" s="12"/>
      <c r="H25" s="12"/>
    </row>
    <row r="26" spans="1:8" ht="13.2" hidden="1" outlineLevel="1">
      <c r="A26" s="3" t="s">
        <v>5</v>
      </c>
      <c r="B26" s="13"/>
      <c r="C26" s="7"/>
      <c r="D26" s="12"/>
      <c r="E26" s="12"/>
      <c r="F26" s="12"/>
      <c r="G26" s="12"/>
      <c r="H26" s="12"/>
    </row>
    <row r="27" spans="1:8" ht="6.75" customHeight="1">
      <c r="A27" s="12"/>
      <c r="B27" s="12"/>
      <c r="C27" s="12"/>
      <c r="D27" s="12"/>
      <c r="E27" s="12"/>
      <c r="F27" s="12"/>
      <c r="G27" s="12"/>
      <c r="H27" s="12"/>
    </row>
    <row r="28" spans="1:8" ht="13.2" collapsed="1">
      <c r="A28" s="18" t="s">
        <v>15</v>
      </c>
      <c r="B28" s="19"/>
      <c r="C28" s="19"/>
      <c r="D28" s="19"/>
      <c r="E28" s="19"/>
      <c r="F28" s="19"/>
      <c r="G28" s="19"/>
      <c r="H28" s="20"/>
    </row>
    <row r="29" spans="1:8" ht="13.8" hidden="1" outlineLevel="1">
      <c r="A29" s="3" t="s">
        <v>1</v>
      </c>
      <c r="B29" s="3" t="s">
        <v>16</v>
      </c>
      <c r="C29" s="3" t="s">
        <v>17</v>
      </c>
      <c r="D29" s="11" t="s">
        <v>18</v>
      </c>
      <c r="E29" s="11" t="s">
        <v>19</v>
      </c>
      <c r="F29" s="11" t="s">
        <v>20</v>
      </c>
      <c r="G29" s="11" t="s">
        <v>8</v>
      </c>
      <c r="H29" s="4" t="str">
        <f>"Energi tilbage: "&amp;50-(SUM(B30:G30)*3+SUM(B31:G31))</f>
        <v>Energi tilbage: 50</v>
      </c>
    </row>
    <row r="30" spans="1:8" ht="13.8" hidden="1" outlineLevel="1">
      <c r="A30" s="3" t="s">
        <v>45</v>
      </c>
      <c r="B30" s="13"/>
      <c r="C30" s="14"/>
      <c r="D30" s="15"/>
      <c r="E30" s="15"/>
      <c r="F30" s="15"/>
      <c r="G30" s="15"/>
      <c r="H30" s="5" t="str">
        <f>"Brugte ture: "&amp;SUM(B30:G32)</f>
        <v>Brugte ture: 0</v>
      </c>
    </row>
    <row r="31" spans="1:8" ht="13.8" hidden="1" outlineLevel="1">
      <c r="A31" s="3" t="s">
        <v>46</v>
      </c>
      <c r="B31" s="13"/>
      <c r="C31" s="14"/>
      <c r="D31" s="16"/>
      <c r="E31" s="15"/>
      <c r="F31" s="16"/>
      <c r="G31" s="16"/>
      <c r="H31" s="6" t="str">
        <f>"Kørte Km: "&amp;SUM(B30:G30)*5+SUM(B31:G31)*2+SUM(B32:G32)+SUM(C30:C32)+SUM(G30:G32)+SUM(E30:E32)*2</f>
        <v>Kørte Km: 0</v>
      </c>
    </row>
    <row r="32" spans="1:8" ht="13.8" hidden="1" outlineLevel="1">
      <c r="A32" s="3" t="s">
        <v>5</v>
      </c>
      <c r="B32" s="13"/>
      <c r="C32" s="13"/>
      <c r="D32" s="15"/>
      <c r="E32" s="15"/>
      <c r="F32" s="15"/>
      <c r="G32" s="15"/>
      <c r="H32" s="12"/>
    </row>
    <row r="33" spans="1:10" ht="7.5" customHeight="1">
      <c r="A33" s="12"/>
      <c r="B33" s="12"/>
      <c r="C33" s="12"/>
      <c r="D33" s="12"/>
      <c r="E33" s="12"/>
      <c r="F33" s="12"/>
      <c r="G33" s="12"/>
      <c r="H33" s="12"/>
      <c r="I33" s="12"/>
      <c r="J33" s="12"/>
    </row>
    <row r="34" spans="1:10" ht="13.2" collapsed="1">
      <c r="A34" s="18" t="s">
        <v>21</v>
      </c>
      <c r="B34" s="19"/>
      <c r="C34" s="19"/>
      <c r="D34" s="19"/>
      <c r="E34" s="19"/>
      <c r="F34" s="19"/>
      <c r="G34" s="19"/>
      <c r="H34" s="19"/>
      <c r="I34" s="19"/>
      <c r="J34" s="20"/>
    </row>
    <row r="35" spans="1:10" ht="13.8" hidden="1" outlineLevel="1">
      <c r="A35" s="3" t="s">
        <v>1</v>
      </c>
      <c r="B35" s="3" t="s">
        <v>22</v>
      </c>
      <c r="C35" s="3" t="s">
        <v>23</v>
      </c>
      <c r="D35" s="11" t="s">
        <v>24</v>
      </c>
      <c r="E35" s="11" t="s">
        <v>25</v>
      </c>
      <c r="F35" s="11" t="s">
        <v>12</v>
      </c>
      <c r="G35" s="11" t="s">
        <v>26</v>
      </c>
      <c r="H35" s="11" t="s">
        <v>27</v>
      </c>
      <c r="I35" s="11" t="s">
        <v>28</v>
      </c>
      <c r="J35" s="4" t="str">
        <f>"Energi tilbage: "&amp;50-(SUM(B36:I36)*3+SUM(B37:I37))</f>
        <v>Energi tilbage: 50</v>
      </c>
    </row>
    <row r="36" spans="1:10" ht="13.8" hidden="1" outlineLevel="1">
      <c r="A36" s="3" t="s">
        <v>45</v>
      </c>
      <c r="B36" s="13"/>
      <c r="C36" s="14"/>
      <c r="D36" s="15"/>
      <c r="E36" s="15"/>
      <c r="F36" s="15"/>
      <c r="G36" s="15"/>
      <c r="H36" s="15"/>
      <c r="I36" s="15"/>
      <c r="J36" s="5" t="str">
        <f>"Brugte ture: "&amp;SUM(B36:I38)</f>
        <v>Brugte ture: 0</v>
      </c>
    </row>
    <row r="37" spans="1:10" ht="13.8" hidden="1" outlineLevel="1">
      <c r="A37" s="3" t="s">
        <v>46</v>
      </c>
      <c r="B37" s="13"/>
      <c r="C37" s="14"/>
      <c r="D37" s="15"/>
      <c r="E37" s="16"/>
      <c r="F37" s="16"/>
      <c r="G37" s="15"/>
      <c r="H37" s="16"/>
      <c r="I37" s="15"/>
      <c r="J37" s="6" t="str">
        <f>"Kørte Km: "&amp;SUM(B36:I36)*5+SUM(B37:I37)*2+SUM(B38:I38)+SUM(D36:D38,G36:G38)*2+SUM(C36:C38,F36:F38,I36:I38)</f>
        <v>Kørte Km: 0</v>
      </c>
    </row>
    <row r="38" spans="1:10" ht="13.8" hidden="1" outlineLevel="1">
      <c r="A38" s="3" t="s">
        <v>5</v>
      </c>
      <c r="B38" s="13"/>
      <c r="C38" s="13"/>
      <c r="D38" s="16"/>
      <c r="E38" s="15"/>
      <c r="F38" s="16"/>
      <c r="G38" s="16"/>
      <c r="H38" s="15"/>
      <c r="I38" s="15"/>
      <c r="J38" s="12"/>
    </row>
    <row r="39" spans="1:10" ht="6.75" customHeight="1">
      <c r="A39" s="12"/>
      <c r="B39" s="12"/>
      <c r="C39" s="12"/>
      <c r="D39" s="12"/>
      <c r="E39" s="12"/>
      <c r="F39" s="12"/>
      <c r="G39" s="12"/>
      <c r="H39" s="12"/>
      <c r="I39" s="12"/>
      <c r="J39" s="12"/>
    </row>
    <row r="40" spans="1:10" ht="13.2" collapsed="1">
      <c r="A40" s="18" t="s">
        <v>29</v>
      </c>
      <c r="B40" s="19"/>
      <c r="C40" s="19"/>
      <c r="D40" s="19"/>
      <c r="E40" s="19"/>
      <c r="F40" s="19"/>
      <c r="G40" s="19"/>
      <c r="H40" s="19"/>
      <c r="I40" s="20"/>
      <c r="J40" s="12"/>
    </row>
    <row r="41" spans="1:10" ht="13.8" hidden="1" outlineLevel="1">
      <c r="A41" s="3" t="s">
        <v>1</v>
      </c>
      <c r="B41" s="3" t="s">
        <v>30</v>
      </c>
      <c r="C41" s="3" t="s">
        <v>28</v>
      </c>
      <c r="D41" s="11" t="s">
        <v>31</v>
      </c>
      <c r="E41" s="11" t="s">
        <v>28</v>
      </c>
      <c r="F41" s="11" t="s">
        <v>32</v>
      </c>
      <c r="G41" s="11" t="s">
        <v>33</v>
      </c>
      <c r="H41" s="11" t="s">
        <v>34</v>
      </c>
      <c r="I41" s="4" t="str">
        <f>"Energi tilbage: "&amp;50-(SUM(B42:H42)*3+SUM(B43:H43))</f>
        <v>Energi tilbage: 50</v>
      </c>
      <c r="J41" s="12"/>
    </row>
    <row r="42" spans="1:10" ht="13.8" hidden="1" outlineLevel="1">
      <c r="A42" s="3" t="s">
        <v>45</v>
      </c>
      <c r="B42" s="13"/>
      <c r="C42" s="14"/>
      <c r="D42" s="15"/>
      <c r="E42" s="15"/>
      <c r="F42" s="15"/>
      <c r="G42" s="15"/>
      <c r="H42" s="15"/>
      <c r="I42" s="5" t="str">
        <f>"Brugte ture: "&amp;SUM(B42:H44)</f>
        <v>Brugte ture: 0</v>
      </c>
      <c r="J42" s="12"/>
    </row>
    <row r="43" spans="1:10" ht="13.8" hidden="1" outlineLevel="1">
      <c r="A43" s="3" t="s">
        <v>46</v>
      </c>
      <c r="B43" s="13"/>
      <c r="C43" s="14"/>
      <c r="D43" s="15"/>
      <c r="E43" s="15"/>
      <c r="F43" s="16"/>
      <c r="G43" s="15"/>
      <c r="H43" s="16"/>
      <c r="I43" s="6" t="str">
        <f>"Kørte Km: "&amp;SUM(B42:H42)*5+SUM(B43:H43)*2+SUM(B44:H44)+SUM(C42:C44,E42:E44,H42:H44)+SUM(D42:D44,G42:G44)*2</f>
        <v>Kørte Km: 0</v>
      </c>
      <c r="J43" s="12"/>
    </row>
    <row r="44" spans="1:10" ht="13.8" hidden="1" outlineLevel="1">
      <c r="A44" s="3" t="s">
        <v>5</v>
      </c>
      <c r="B44" s="13"/>
      <c r="C44" s="13"/>
      <c r="D44" s="15"/>
      <c r="E44" s="15"/>
      <c r="F44" s="15"/>
      <c r="G44" s="15"/>
      <c r="H44" s="15"/>
      <c r="I44" s="12"/>
      <c r="J44" s="12"/>
    </row>
    <row r="45" spans="1:10" ht="6.75" customHeight="1">
      <c r="A45" s="12"/>
      <c r="B45" s="12"/>
      <c r="C45" s="12"/>
      <c r="D45" s="12"/>
      <c r="E45" s="12"/>
      <c r="F45" s="12"/>
      <c r="G45" s="12"/>
      <c r="H45" s="12"/>
      <c r="I45" s="12"/>
      <c r="J45" s="12"/>
    </row>
    <row r="46" spans="1:10" ht="13.2" collapsed="1">
      <c r="A46" s="18" t="s">
        <v>35</v>
      </c>
      <c r="B46" s="19"/>
      <c r="C46" s="19"/>
      <c r="D46" s="19"/>
      <c r="E46" s="20"/>
      <c r="F46" s="12"/>
      <c r="G46" s="12"/>
      <c r="H46" s="12"/>
      <c r="I46" s="12"/>
      <c r="J46" s="12"/>
    </row>
    <row r="47" spans="1:10" ht="13.8" hidden="1" outlineLevel="1">
      <c r="A47" s="3" t="s">
        <v>1</v>
      </c>
      <c r="B47" s="3" t="s">
        <v>36</v>
      </c>
      <c r="C47" s="3" t="s">
        <v>37</v>
      </c>
      <c r="D47" s="8" t="s">
        <v>38</v>
      </c>
      <c r="E47" s="4" t="str">
        <f>"Energi tilbage: "&amp;50-(SUM(B48:D48)*3+SUM(B49:D49))</f>
        <v>Energi tilbage: 50</v>
      </c>
      <c r="F47" s="12"/>
      <c r="G47" s="12"/>
      <c r="H47" s="12"/>
      <c r="I47" s="12"/>
      <c r="J47" s="12"/>
    </row>
    <row r="48" spans="1:10" ht="13.8" hidden="1" outlineLevel="1">
      <c r="A48" s="3" t="s">
        <v>45</v>
      </c>
      <c r="B48" s="13"/>
      <c r="C48" s="14"/>
      <c r="D48" s="15"/>
      <c r="E48" s="5" t="str">
        <f>"Brugte ture: "&amp;SUM(B48:D50)</f>
        <v>Brugte ture: 0</v>
      </c>
      <c r="F48" s="12"/>
      <c r="G48" s="12"/>
      <c r="H48" s="12"/>
      <c r="I48" s="12"/>
      <c r="J48" s="12"/>
    </row>
    <row r="49" spans="1:9" ht="13.8" hidden="1" outlineLevel="1">
      <c r="A49" s="3" t="s">
        <v>46</v>
      </c>
      <c r="B49" s="13"/>
      <c r="C49" s="14"/>
      <c r="D49" s="15"/>
      <c r="E49" s="6" t="str">
        <f>"Kørte Km: "&amp;SUM(B48:D48)*5+SUM(B49:D49)*2+SUM(B50:D50)+SUM(D48:D50,B48:B50)+SUM(C48:C50)*2</f>
        <v>Kørte Km: 0</v>
      </c>
      <c r="F49" s="12"/>
      <c r="G49" s="12"/>
      <c r="H49" s="12"/>
      <c r="I49" s="12"/>
    </row>
    <row r="50" spans="1:9" ht="13.8" hidden="1" outlineLevel="1">
      <c r="A50" s="3" t="s">
        <v>5</v>
      </c>
      <c r="B50" s="13"/>
      <c r="C50" s="13"/>
      <c r="D50" s="15"/>
      <c r="E50" s="12"/>
      <c r="F50" s="12"/>
      <c r="G50" s="12"/>
      <c r="H50" s="12"/>
      <c r="I50" s="12"/>
    </row>
    <row r="51" spans="1:9" ht="7.5" customHeight="1">
      <c r="A51" s="12"/>
      <c r="B51" s="12"/>
      <c r="C51" s="12"/>
      <c r="D51" s="12"/>
      <c r="E51" s="12"/>
      <c r="F51" s="12"/>
      <c r="G51" s="12"/>
      <c r="H51" s="12"/>
      <c r="I51" s="12"/>
    </row>
    <row r="52" spans="1:9" ht="13.5" customHeight="1" collapsed="1">
      <c r="A52" s="18" t="s">
        <v>39</v>
      </c>
      <c r="B52" s="19"/>
      <c r="C52" s="19"/>
      <c r="D52" s="19"/>
      <c r="E52" s="19"/>
      <c r="F52" s="19"/>
      <c r="G52" s="19"/>
      <c r="H52" s="19"/>
      <c r="I52" s="20"/>
    </row>
    <row r="53" spans="1:9" ht="13.8" hidden="1" outlineLevel="1">
      <c r="A53" s="3" t="s">
        <v>1</v>
      </c>
      <c r="B53" s="3" t="s">
        <v>47</v>
      </c>
      <c r="C53" s="3" t="s">
        <v>34</v>
      </c>
      <c r="D53" s="11" t="s">
        <v>26</v>
      </c>
      <c r="E53" s="11" t="s">
        <v>12</v>
      </c>
      <c r="F53" s="11" t="s">
        <v>33</v>
      </c>
      <c r="G53" s="11" t="s">
        <v>41</v>
      </c>
      <c r="H53" s="11" t="s">
        <v>12</v>
      </c>
      <c r="I53" s="4" t="str">
        <f>"Energi tilbage: "&amp;50-(SUM(B54:H54)*3+SUM(B55:H55))</f>
        <v>Energi tilbage: 50</v>
      </c>
    </row>
    <row r="54" spans="1:9" ht="13.8" hidden="1" outlineLevel="1">
      <c r="A54" s="3" t="s">
        <v>45</v>
      </c>
      <c r="B54" s="13"/>
      <c r="C54" s="14"/>
      <c r="D54" s="15"/>
      <c r="E54" s="15"/>
      <c r="F54" s="15"/>
      <c r="G54" s="15"/>
      <c r="H54" s="15"/>
      <c r="I54" s="5" t="str">
        <f>"Brugte ture: "&amp;SUM(B54:H56)</f>
        <v>Brugte ture: 0</v>
      </c>
    </row>
    <row r="55" spans="1:9" ht="13.8" hidden="1" outlineLevel="1">
      <c r="A55" s="3" t="s">
        <v>46</v>
      </c>
      <c r="B55" s="13"/>
      <c r="C55" s="14"/>
      <c r="D55" s="16"/>
      <c r="E55" s="16"/>
      <c r="F55" s="16"/>
      <c r="G55" s="16"/>
      <c r="H55" s="16"/>
      <c r="I55" s="6" t="str">
        <f>"Kørte Km: "&amp;SUM(B54:H54)*5+SUM(B55:H55)*2+SUM(B56:H56)+SUM(C54:C56,E54:E56,H54:H56)+SUM(D54:D56,F54:F56)*2</f>
        <v>Kørte Km: 0</v>
      </c>
    </row>
    <row r="56" spans="1:9" ht="13.8" hidden="1" outlineLevel="1">
      <c r="A56" s="3" t="s">
        <v>5</v>
      </c>
      <c r="B56" s="13"/>
      <c r="C56" s="13"/>
      <c r="D56" s="15"/>
      <c r="E56" s="16"/>
      <c r="F56" s="15"/>
      <c r="G56" s="15"/>
      <c r="H56" s="16"/>
      <c r="I56" s="12"/>
    </row>
    <row r="57" spans="1:9" ht="7.5" customHeight="1">
      <c r="A57" s="12"/>
      <c r="B57" s="12"/>
      <c r="C57" s="12"/>
      <c r="D57" s="12"/>
      <c r="E57" s="12"/>
      <c r="F57" s="12"/>
      <c r="G57" s="12"/>
      <c r="H57" s="12"/>
      <c r="I57" s="12"/>
    </row>
    <row r="58" spans="1:9" ht="13.2" collapsed="1">
      <c r="A58" s="18" t="s">
        <v>42</v>
      </c>
      <c r="B58" s="19"/>
      <c r="C58" s="20"/>
      <c r="D58" s="12"/>
      <c r="E58" s="12"/>
      <c r="F58" s="12"/>
      <c r="G58" s="12"/>
      <c r="H58" s="12"/>
      <c r="I58" s="12"/>
    </row>
    <row r="59" spans="1:9" ht="13.2" hidden="1" outlineLevel="1">
      <c r="A59" s="3" t="s">
        <v>1</v>
      </c>
      <c r="B59" s="3" t="s">
        <v>43</v>
      </c>
      <c r="C59" s="4" t="str">
        <f>"Energi tilbage: "&amp;50-(B60*3+B61)</f>
        <v>Energi tilbage: 50</v>
      </c>
      <c r="D59" s="12"/>
      <c r="E59" s="12"/>
      <c r="F59" s="12"/>
      <c r="G59" s="12"/>
      <c r="H59" s="12"/>
      <c r="I59" s="12"/>
    </row>
    <row r="60" spans="1:9" ht="13.2" hidden="1" outlineLevel="1">
      <c r="A60" s="3" t="s">
        <v>45</v>
      </c>
      <c r="B60" s="13"/>
      <c r="C60" s="5" t="str">
        <f>"Brugte ture: "&amp;SUM(B60:B62)</f>
        <v>Brugte ture: 0</v>
      </c>
      <c r="D60" s="12"/>
      <c r="E60" s="12"/>
      <c r="F60" s="12"/>
      <c r="G60" s="12"/>
      <c r="H60" s="12"/>
      <c r="I60" s="12"/>
    </row>
    <row r="61" spans="1:9" ht="13.2" hidden="1" outlineLevel="1">
      <c r="A61" s="3" t="s">
        <v>46</v>
      </c>
      <c r="B61" s="13"/>
      <c r="C61" s="6" t="str">
        <f>"Kørte Km: "&amp;B60*5+B61*2+B62</f>
        <v>Kørte Km: 0</v>
      </c>
      <c r="D61" s="12"/>
      <c r="E61" s="12"/>
      <c r="F61" s="12"/>
      <c r="G61" s="12"/>
      <c r="H61" s="12"/>
      <c r="I61" s="12"/>
    </row>
    <row r="62" spans="1:9" ht="13.2" hidden="1" outlineLevel="1">
      <c r="A62" s="3" t="s">
        <v>5</v>
      </c>
      <c r="B62" s="13"/>
      <c r="C62" s="7"/>
      <c r="D62" s="12"/>
      <c r="E62" s="12"/>
      <c r="F62" s="12"/>
      <c r="G62" s="12"/>
      <c r="H62" s="12"/>
      <c r="I62" s="12"/>
    </row>
    <row r="63" spans="1:9" ht="15.75" customHeight="1">
      <c r="A63" s="12"/>
      <c r="B63" s="12"/>
      <c r="C63" s="12"/>
      <c r="D63" s="12"/>
      <c r="E63" s="12"/>
      <c r="F63" s="12"/>
      <c r="G63" s="12"/>
      <c r="H63" s="12"/>
      <c r="I63" s="12"/>
    </row>
  </sheetData>
  <sheetProtection selectLockedCells="1"/>
  <mergeCells count="12">
    <mergeCell ref="A58:C58"/>
    <mergeCell ref="A10:E10"/>
    <mergeCell ref="A4:C4"/>
    <mergeCell ref="A1:J3"/>
    <mergeCell ref="E4:J4"/>
    <mergeCell ref="A28:H28"/>
    <mergeCell ref="A34:J34"/>
    <mergeCell ref="A16:D16"/>
    <mergeCell ref="A22:C22"/>
    <mergeCell ref="A46:E46"/>
    <mergeCell ref="A40:I40"/>
    <mergeCell ref="A52:I5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J63"/>
  <sheetViews>
    <sheetView tabSelected="1" workbookViewId="0">
      <selection activeCell="M52" sqref="M52"/>
    </sheetView>
  </sheetViews>
  <sheetFormatPr defaultColWidth="14.44140625" defaultRowHeight="15.75" customHeight="1" outlineLevelRow="1"/>
  <cols>
    <col min="1" max="1" width="9.88671875" customWidth="1"/>
    <col min="3" max="5" width="15.5546875" customWidth="1"/>
    <col min="8" max="10" width="15.5546875" customWidth="1"/>
  </cols>
  <sheetData>
    <row r="1" spans="1:10" ht="13.2">
      <c r="A1" s="21" t="s">
        <v>48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13.2">
      <c r="A2" s="22"/>
      <c r="B2" s="22"/>
      <c r="C2" s="22"/>
      <c r="D2" s="22"/>
      <c r="E2" s="22"/>
      <c r="F2" s="22"/>
      <c r="G2" s="22"/>
      <c r="H2" s="22"/>
      <c r="I2" s="22"/>
      <c r="J2" s="22"/>
    </row>
    <row r="3" spans="1:10" ht="13.2">
      <c r="A3" s="22"/>
      <c r="B3" s="22"/>
      <c r="C3" s="22"/>
      <c r="D3" s="22"/>
      <c r="E3" s="22"/>
      <c r="F3" s="22"/>
      <c r="G3" s="22"/>
      <c r="H3" s="22"/>
      <c r="I3" s="22"/>
      <c r="J3" s="22"/>
    </row>
    <row r="4" spans="1:10" ht="13.8" collapsed="1">
      <c r="A4" s="18" t="s">
        <v>0</v>
      </c>
      <c r="B4" s="19"/>
      <c r="C4" s="20"/>
      <c r="D4" s="2"/>
      <c r="E4" s="23" t="str">
        <f>"Samlet antal ture  "&amp;SUM(B54:H56,B60:B62,B48:D50,B42:H44,B36:I38,B30:G32,B24:B26,B18:C20,B12:D14,B6:B8)</f>
        <v>Samlet antal ture  0</v>
      </c>
      <c r="F4" s="19"/>
      <c r="G4" s="19"/>
      <c r="H4" s="19"/>
      <c r="I4" s="19"/>
      <c r="J4" s="19"/>
    </row>
    <row r="5" spans="1:10" ht="13.8" hidden="1" outlineLevel="1">
      <c r="A5" s="3" t="s">
        <v>1</v>
      </c>
      <c r="B5" s="3" t="s">
        <v>2</v>
      </c>
      <c r="C5" s="4" t="str">
        <f>"Energi tilbage: "&amp;50-(B6*4+B7*1)</f>
        <v>Energi tilbage: 50</v>
      </c>
      <c r="D5" s="2"/>
      <c r="E5" s="12"/>
      <c r="F5" s="12"/>
      <c r="G5" s="12"/>
      <c r="H5" s="12"/>
      <c r="I5" s="12"/>
      <c r="J5" s="12"/>
    </row>
    <row r="6" spans="1:10" ht="13.8" hidden="1" outlineLevel="1">
      <c r="A6" s="3" t="s">
        <v>49</v>
      </c>
      <c r="B6" s="13"/>
      <c r="C6" s="5" t="str">
        <f>"Brugte ture: "&amp;B6+B7+B8</f>
        <v>Brugte ture: 0</v>
      </c>
      <c r="D6" s="2"/>
      <c r="E6" s="12"/>
      <c r="F6" s="12"/>
      <c r="G6" s="12"/>
      <c r="H6" s="12"/>
      <c r="I6" s="12"/>
      <c r="J6" s="12"/>
    </row>
    <row r="7" spans="1:10" ht="13.8" hidden="1" outlineLevel="1">
      <c r="A7" s="3" t="s">
        <v>50</v>
      </c>
      <c r="B7" s="13"/>
      <c r="C7" s="6" t="str">
        <f>"Kørte Km: "&amp;B6*5+B7*3+B8</f>
        <v>Kørte Km: 0</v>
      </c>
      <c r="D7" s="2"/>
      <c r="E7" s="12"/>
      <c r="F7" s="12"/>
      <c r="G7" s="12"/>
      <c r="H7" s="12"/>
      <c r="I7" s="12"/>
      <c r="J7" s="12"/>
    </row>
    <row r="8" spans="1:10" ht="13.8" hidden="1" outlineLevel="1">
      <c r="A8" s="3" t="s">
        <v>5</v>
      </c>
      <c r="B8" s="13"/>
      <c r="C8" s="7"/>
      <c r="D8" s="2"/>
      <c r="E8" s="12"/>
      <c r="F8" s="12"/>
      <c r="G8" s="12"/>
      <c r="H8" s="12"/>
      <c r="I8" s="12"/>
      <c r="J8" s="12"/>
    </row>
    <row r="9" spans="1:10" ht="8.25" customHeight="1">
      <c r="A9" s="7"/>
      <c r="B9" s="7"/>
      <c r="C9" s="7"/>
      <c r="D9" s="2"/>
      <c r="E9" s="12"/>
      <c r="F9" s="12"/>
      <c r="G9" s="12"/>
      <c r="H9" s="12"/>
      <c r="I9" s="12"/>
      <c r="J9" s="12"/>
    </row>
    <row r="10" spans="1:10" ht="13.2" collapsed="1">
      <c r="A10" s="18" t="s">
        <v>6</v>
      </c>
      <c r="B10" s="19"/>
      <c r="C10" s="19"/>
      <c r="D10" s="19"/>
      <c r="E10" s="20"/>
      <c r="F10" s="12"/>
      <c r="G10" s="12"/>
      <c r="H10" s="12"/>
      <c r="I10" s="12"/>
      <c r="J10" s="12"/>
    </row>
    <row r="11" spans="1:10" ht="13.8" hidden="1" outlineLevel="1">
      <c r="A11" s="3" t="s">
        <v>1</v>
      </c>
      <c r="B11" s="3" t="s">
        <v>7</v>
      </c>
      <c r="C11" s="3" t="s">
        <v>8</v>
      </c>
      <c r="D11" s="8" t="s">
        <v>9</v>
      </c>
      <c r="E11" s="4" t="str">
        <f>"Energi tilbage: "&amp;50-(B12*4+B13*1+C12*4+C13+D13+D12*4)</f>
        <v>Energi tilbage: 50</v>
      </c>
      <c r="F11" s="12"/>
      <c r="G11" s="12"/>
      <c r="H11" s="12"/>
      <c r="I11" s="12"/>
      <c r="J11" s="12"/>
    </row>
    <row r="12" spans="1:10" ht="13.8" hidden="1" outlineLevel="1">
      <c r="A12" s="3" t="s">
        <v>49</v>
      </c>
      <c r="B12" s="13"/>
      <c r="C12" s="14"/>
      <c r="D12" s="15"/>
      <c r="E12" s="5" t="str">
        <f>"Brugte ture: "&amp;SUM(B12:D14)</f>
        <v>Brugte ture: 0</v>
      </c>
      <c r="F12" s="12"/>
      <c r="G12" s="12"/>
      <c r="H12" s="12"/>
      <c r="I12" s="12"/>
      <c r="J12" s="12"/>
    </row>
    <row r="13" spans="1:10" ht="13.8" hidden="1" outlineLevel="1">
      <c r="A13" s="3" t="s">
        <v>50</v>
      </c>
      <c r="B13" s="13"/>
      <c r="C13" s="14"/>
      <c r="D13" s="16"/>
      <c r="E13" s="6" t="str">
        <f>"Kørte Km: "&amp;SUM(B14:D14)+SUM(B13:D13)*3+SUM(B12:D12)*5+SUM(D12:D14)-SUM(C12:C14)</f>
        <v>Kørte Km: 0</v>
      </c>
      <c r="F13" s="12"/>
      <c r="G13" s="12"/>
      <c r="H13" s="12"/>
      <c r="I13" s="12"/>
      <c r="J13" s="12"/>
    </row>
    <row r="14" spans="1:10" ht="13.8" hidden="1" outlineLevel="1">
      <c r="A14" s="3" t="s">
        <v>5</v>
      </c>
      <c r="B14" s="13"/>
      <c r="C14" s="13"/>
      <c r="D14" s="16"/>
      <c r="E14" s="12"/>
      <c r="F14" s="12"/>
      <c r="G14" s="12"/>
      <c r="H14" s="12"/>
      <c r="I14" s="12"/>
      <c r="J14" s="12"/>
    </row>
    <row r="15" spans="1:10" ht="7.5" customHeight="1">
      <c r="A15" s="12"/>
      <c r="B15" s="12"/>
      <c r="C15" s="12"/>
      <c r="D15" s="12"/>
      <c r="E15" s="12"/>
      <c r="F15" s="12"/>
      <c r="G15" s="12"/>
      <c r="H15" s="12"/>
      <c r="I15" s="12"/>
      <c r="J15" s="12"/>
    </row>
    <row r="16" spans="1:10" ht="13.2" collapsed="1">
      <c r="A16" s="18" t="s">
        <v>10</v>
      </c>
      <c r="B16" s="19"/>
      <c r="C16" s="19"/>
      <c r="D16" s="20"/>
      <c r="E16" s="10"/>
      <c r="F16" s="12"/>
      <c r="G16" s="12"/>
      <c r="H16" s="12"/>
      <c r="I16" s="12"/>
      <c r="J16" s="12"/>
    </row>
    <row r="17" spans="1:8" ht="13.2" hidden="1" outlineLevel="1">
      <c r="A17" s="3" t="s">
        <v>1</v>
      </c>
      <c r="B17" s="3" t="s">
        <v>11</v>
      </c>
      <c r="C17" s="3" t="s">
        <v>12</v>
      </c>
      <c r="D17" s="4" t="str">
        <f>"Energi tilbage: "&amp;50-(B18*4+B19*1+C18*5+C19)</f>
        <v>Energi tilbage: 50</v>
      </c>
      <c r="E17" s="12"/>
      <c r="F17" s="12"/>
      <c r="G17" s="12"/>
      <c r="H17" s="12"/>
    </row>
    <row r="18" spans="1:8" ht="13.2" hidden="1" outlineLevel="1">
      <c r="A18" s="3" t="s">
        <v>49</v>
      </c>
      <c r="B18" s="13"/>
      <c r="C18" s="14"/>
      <c r="D18" s="5" t="str">
        <f>"Brugte ture: "&amp;SUM(B18:C20)</f>
        <v>Brugte ture: 0</v>
      </c>
      <c r="E18" s="12"/>
      <c r="F18" s="12"/>
      <c r="G18" s="12"/>
      <c r="H18" s="12"/>
    </row>
    <row r="19" spans="1:8" ht="13.2" hidden="1" outlineLevel="1">
      <c r="A19" s="3" t="s">
        <v>50</v>
      </c>
      <c r="B19" s="13"/>
      <c r="C19" s="14"/>
      <c r="D19" s="6" t="str">
        <f>"Kørte Km: "&amp;SUM(B18:C18)*5+SUM(B19:C19)*3+SUM(B20:C20)-SUM(C18:C20)</f>
        <v>Kørte Km: 0</v>
      </c>
      <c r="E19" s="12"/>
      <c r="F19" s="12"/>
      <c r="G19" s="12"/>
      <c r="H19" s="12"/>
    </row>
    <row r="20" spans="1:8" ht="13.8" hidden="1" outlineLevel="1">
      <c r="A20" s="3" t="s">
        <v>5</v>
      </c>
      <c r="B20" s="13"/>
      <c r="C20" s="13"/>
      <c r="D20" s="9"/>
      <c r="E20" s="12"/>
      <c r="F20" s="12"/>
      <c r="G20" s="12"/>
      <c r="H20" s="12"/>
    </row>
    <row r="21" spans="1:8" ht="7.5" customHeight="1">
      <c r="A21" s="12"/>
      <c r="B21" s="12"/>
      <c r="C21" s="12"/>
      <c r="D21" s="12"/>
      <c r="E21" s="12"/>
      <c r="F21" s="12"/>
      <c r="G21" s="12"/>
      <c r="H21" s="12"/>
    </row>
    <row r="22" spans="1:8" ht="13.2" collapsed="1">
      <c r="A22" s="18" t="s">
        <v>13</v>
      </c>
      <c r="B22" s="19"/>
      <c r="C22" s="20"/>
      <c r="D22" s="12"/>
      <c r="E22" s="12"/>
      <c r="F22" s="12"/>
      <c r="G22" s="12"/>
      <c r="H22" s="12"/>
    </row>
    <row r="23" spans="1:8" ht="13.2" hidden="1" outlineLevel="1">
      <c r="A23" s="3" t="s">
        <v>1</v>
      </c>
      <c r="B23" s="3" t="s">
        <v>14</v>
      </c>
      <c r="C23" s="4" t="str">
        <f>"Energi tilbage: "&amp;50-(B24*4+B25)</f>
        <v>Energi tilbage: 50</v>
      </c>
      <c r="D23" s="12"/>
      <c r="E23" s="12"/>
      <c r="F23" s="12"/>
      <c r="G23" s="12"/>
      <c r="H23" s="12"/>
    </row>
    <row r="24" spans="1:8" ht="13.2" hidden="1" outlineLevel="1">
      <c r="A24" s="3" t="s">
        <v>49</v>
      </c>
      <c r="B24" s="13"/>
      <c r="C24" s="5" t="str">
        <f>"Brugte ture: "&amp;B24+B25+B26</f>
        <v>Brugte ture: 0</v>
      </c>
      <c r="D24" s="12"/>
      <c r="E24" s="12"/>
      <c r="F24" s="12"/>
      <c r="G24" s="12"/>
      <c r="H24" s="12"/>
    </row>
    <row r="25" spans="1:8" ht="13.2" hidden="1" outlineLevel="1">
      <c r="A25" s="3" t="s">
        <v>50</v>
      </c>
      <c r="B25" s="13"/>
      <c r="C25" s="6" t="str">
        <f>"Kørte Km: "&amp;B24*5+B25*3+B26</f>
        <v>Kørte Km: 0</v>
      </c>
      <c r="D25" s="12"/>
      <c r="E25" s="12"/>
      <c r="F25" s="12"/>
      <c r="G25" s="12"/>
      <c r="H25" s="12"/>
    </row>
    <row r="26" spans="1:8" ht="13.2" hidden="1" outlineLevel="1">
      <c r="A26" s="3" t="s">
        <v>5</v>
      </c>
      <c r="B26" s="13"/>
      <c r="C26" s="7"/>
      <c r="D26" s="12"/>
      <c r="E26" s="12"/>
      <c r="F26" s="12"/>
      <c r="G26" s="12"/>
      <c r="H26" s="12"/>
    </row>
    <row r="27" spans="1:8" ht="6.75" customHeight="1">
      <c r="A27" s="12"/>
      <c r="B27" s="12"/>
      <c r="C27" s="12"/>
      <c r="D27" s="12"/>
      <c r="E27" s="12"/>
      <c r="F27" s="12"/>
      <c r="G27" s="12"/>
      <c r="H27" s="12"/>
    </row>
    <row r="28" spans="1:8" ht="13.2" collapsed="1">
      <c r="A28" s="18" t="s">
        <v>15</v>
      </c>
      <c r="B28" s="19"/>
      <c r="C28" s="19"/>
      <c r="D28" s="19"/>
      <c r="E28" s="19"/>
      <c r="F28" s="19"/>
      <c r="G28" s="19"/>
      <c r="H28" s="20"/>
    </row>
    <row r="29" spans="1:8" ht="13.8" hidden="1" outlineLevel="1">
      <c r="A29" s="3" t="s">
        <v>1</v>
      </c>
      <c r="B29" s="3" t="s">
        <v>16</v>
      </c>
      <c r="C29" s="3" t="s">
        <v>17</v>
      </c>
      <c r="D29" s="11" t="s">
        <v>18</v>
      </c>
      <c r="E29" s="11" t="s">
        <v>19</v>
      </c>
      <c r="F29" s="11" t="s">
        <v>20</v>
      </c>
      <c r="G29" s="11" t="s">
        <v>8</v>
      </c>
      <c r="H29" s="4" t="str">
        <f>"Energi tilbage: "&amp;50-(SUM(B30:G30)*4+SUM(B31:G31))</f>
        <v>Energi tilbage: 50</v>
      </c>
    </row>
    <row r="30" spans="1:8" ht="13.8" hidden="1" outlineLevel="1">
      <c r="A30" s="3" t="s">
        <v>49</v>
      </c>
      <c r="B30" s="13"/>
      <c r="C30" s="14"/>
      <c r="D30" s="15"/>
      <c r="E30" s="15"/>
      <c r="F30" s="15"/>
      <c r="G30" s="15"/>
      <c r="H30" s="5" t="str">
        <f>"Brugte ture: "&amp;SUM(B30:G32)</f>
        <v>Brugte ture: 0</v>
      </c>
    </row>
    <row r="31" spans="1:8" ht="13.8" hidden="1" outlineLevel="1">
      <c r="A31" s="3" t="s">
        <v>50</v>
      </c>
      <c r="B31" s="13"/>
      <c r="C31" s="14"/>
      <c r="D31" s="15"/>
      <c r="E31" s="15"/>
      <c r="F31" s="15"/>
      <c r="G31" s="15"/>
      <c r="H31" s="6" t="str">
        <f>"Kørte Km: "&amp;SUM(B30:G30)*5+SUM(B31:G31)*3+SUM(B32:G32)-SUM(C30:C32)-SUM(G30:G32)+SUM(E30:E32)</f>
        <v>Kørte Km: 0</v>
      </c>
    </row>
    <row r="32" spans="1:8" ht="13.8" hidden="1" outlineLevel="1">
      <c r="A32" s="3" t="s">
        <v>5</v>
      </c>
      <c r="B32" s="13"/>
      <c r="C32" s="13"/>
      <c r="D32" s="16"/>
      <c r="E32" s="15"/>
      <c r="F32" s="16"/>
      <c r="G32" s="16"/>
      <c r="H32" s="12"/>
    </row>
    <row r="33" spans="1:10" ht="7.5" customHeight="1">
      <c r="A33" s="12"/>
      <c r="B33" s="12"/>
      <c r="C33" s="12"/>
      <c r="D33" s="12"/>
      <c r="E33" s="12"/>
      <c r="F33" s="12"/>
      <c r="G33" s="12"/>
      <c r="H33" s="12"/>
      <c r="I33" s="12"/>
      <c r="J33" s="12"/>
    </row>
    <row r="34" spans="1:10" ht="13.2" collapsed="1">
      <c r="A34" s="18" t="s">
        <v>21</v>
      </c>
      <c r="B34" s="19"/>
      <c r="C34" s="19"/>
      <c r="D34" s="19"/>
      <c r="E34" s="19"/>
      <c r="F34" s="19"/>
      <c r="G34" s="19"/>
      <c r="H34" s="19"/>
      <c r="I34" s="19"/>
      <c r="J34" s="20"/>
    </row>
    <row r="35" spans="1:10" ht="13.8" hidden="1" outlineLevel="1">
      <c r="A35" s="3" t="s">
        <v>1</v>
      </c>
      <c r="B35" s="3" t="s">
        <v>22</v>
      </c>
      <c r="C35" s="3" t="s">
        <v>23</v>
      </c>
      <c r="D35" s="11" t="s">
        <v>24</v>
      </c>
      <c r="E35" s="11" t="s">
        <v>25</v>
      </c>
      <c r="F35" s="11" t="s">
        <v>12</v>
      </c>
      <c r="G35" s="11" t="s">
        <v>26</v>
      </c>
      <c r="H35" s="11" t="s">
        <v>27</v>
      </c>
      <c r="I35" s="11" t="s">
        <v>28</v>
      </c>
      <c r="J35" s="4" t="str">
        <f>"Energi tilbage: "&amp;50-(SUM(B36:I36)*4+SUM(B37:I37))</f>
        <v>Energi tilbage: 50</v>
      </c>
    </row>
    <row r="36" spans="1:10" ht="13.8" hidden="1" outlineLevel="1">
      <c r="A36" s="3" t="s">
        <v>49</v>
      </c>
      <c r="B36" s="13"/>
      <c r="C36" s="14"/>
      <c r="D36" s="15"/>
      <c r="E36" s="15"/>
      <c r="F36" s="15"/>
      <c r="G36" s="15"/>
      <c r="H36" s="15"/>
      <c r="I36" s="15"/>
      <c r="J36" s="5" t="str">
        <f>"Brugte ture: "&amp;SUM(B36:I38)</f>
        <v>Brugte ture: 0</v>
      </c>
    </row>
    <row r="37" spans="1:10" ht="13.8" hidden="1" outlineLevel="1">
      <c r="A37" s="3" t="s">
        <v>50</v>
      </c>
      <c r="B37" s="13"/>
      <c r="C37" s="14"/>
      <c r="D37" s="15"/>
      <c r="E37" s="15"/>
      <c r="F37" s="15"/>
      <c r="G37" s="15"/>
      <c r="H37" s="15"/>
      <c r="I37" s="15"/>
      <c r="J37" s="6" t="str">
        <f>"Kørte Km: "&amp;SUM(B36:I36)*5+SUM(B37:I37)*3+SUM(B38:I38)+SUM(D36:D38,G36:G38)-SUM(C36:C38,F36:F38,I36:I38)</f>
        <v>Kørte Km: 0</v>
      </c>
    </row>
    <row r="38" spans="1:10" ht="13.8" hidden="1" outlineLevel="1">
      <c r="A38" s="3" t="s">
        <v>5</v>
      </c>
      <c r="B38" s="13"/>
      <c r="C38" s="13"/>
      <c r="D38" s="16"/>
      <c r="E38" s="15"/>
      <c r="F38" s="16"/>
      <c r="G38" s="16"/>
      <c r="H38" s="15"/>
      <c r="I38" s="16"/>
      <c r="J38" s="12"/>
    </row>
    <row r="39" spans="1:10" ht="6.75" customHeight="1">
      <c r="A39" s="12"/>
      <c r="B39" s="12"/>
      <c r="C39" s="12"/>
      <c r="D39" s="12"/>
      <c r="E39" s="12"/>
      <c r="F39" s="12"/>
      <c r="G39" s="12"/>
      <c r="H39" s="12"/>
      <c r="I39" s="12"/>
      <c r="J39" s="12"/>
    </row>
    <row r="40" spans="1:10" ht="13.2" collapsed="1">
      <c r="A40" s="18" t="s">
        <v>29</v>
      </c>
      <c r="B40" s="19"/>
      <c r="C40" s="19"/>
      <c r="D40" s="19"/>
      <c r="E40" s="19"/>
      <c r="F40" s="19"/>
      <c r="G40" s="19"/>
      <c r="H40" s="19"/>
      <c r="I40" s="20"/>
      <c r="J40" s="12"/>
    </row>
    <row r="41" spans="1:10" ht="13.8" hidden="1" outlineLevel="1">
      <c r="A41" s="3" t="s">
        <v>1</v>
      </c>
      <c r="B41" s="3" t="s">
        <v>30</v>
      </c>
      <c r="C41" s="3" t="s">
        <v>28</v>
      </c>
      <c r="D41" s="11" t="s">
        <v>31</v>
      </c>
      <c r="E41" s="11" t="s">
        <v>28</v>
      </c>
      <c r="F41" s="11" t="s">
        <v>32</v>
      </c>
      <c r="G41" s="11" t="s">
        <v>33</v>
      </c>
      <c r="H41" s="11" t="s">
        <v>34</v>
      </c>
      <c r="I41" s="4" t="str">
        <f>"Energi tilbage: "&amp;50-(SUM(B42:H42)*4+SUM(B43:H43))</f>
        <v>Energi tilbage: 50</v>
      </c>
      <c r="J41" s="12"/>
    </row>
    <row r="42" spans="1:10" ht="13.8" hidden="1" outlineLevel="1">
      <c r="A42" s="3" t="s">
        <v>49</v>
      </c>
      <c r="B42" s="13"/>
      <c r="C42" s="14"/>
      <c r="D42" s="15"/>
      <c r="E42" s="15"/>
      <c r="F42" s="15"/>
      <c r="G42" s="15"/>
      <c r="H42" s="15"/>
      <c r="I42" s="5" t="str">
        <f>"Brugte ture: "&amp;SUM(B42:H44)</f>
        <v>Brugte ture: 0</v>
      </c>
      <c r="J42" s="12"/>
    </row>
    <row r="43" spans="1:10" ht="13.8" hidden="1" outlineLevel="1">
      <c r="A43" s="3" t="s">
        <v>50</v>
      </c>
      <c r="B43" s="13"/>
      <c r="C43" s="14"/>
      <c r="D43" s="15"/>
      <c r="E43" s="15"/>
      <c r="F43" s="15"/>
      <c r="G43" s="15"/>
      <c r="H43" s="15"/>
      <c r="I43" s="6" t="str">
        <f>"Kørte Km: "&amp;SUM(B42:H42)*5+SUM(B43:H43)*3+SUM(B44:H44)-SUM(C42:C44,E42:E44,H42:H44)+SUM(D42:D44,G42:G44)</f>
        <v>Kørte Km: 0</v>
      </c>
      <c r="J43" s="12"/>
    </row>
    <row r="44" spans="1:10" ht="13.8" hidden="1" outlineLevel="1">
      <c r="A44" s="3" t="s">
        <v>5</v>
      </c>
      <c r="B44" s="13"/>
      <c r="C44" s="13"/>
      <c r="D44" s="16"/>
      <c r="E44" s="16"/>
      <c r="F44" s="15"/>
      <c r="G44" s="15"/>
      <c r="H44" s="16"/>
      <c r="I44" s="12"/>
      <c r="J44" s="12"/>
    </row>
    <row r="45" spans="1:10" ht="6.75" customHeight="1">
      <c r="A45" s="12"/>
      <c r="B45" s="12"/>
      <c r="C45" s="12"/>
      <c r="D45" s="12"/>
      <c r="E45" s="12"/>
      <c r="F45" s="12"/>
      <c r="G45" s="12"/>
      <c r="H45" s="12"/>
      <c r="I45" s="12"/>
      <c r="J45" s="12"/>
    </row>
    <row r="46" spans="1:10" ht="13.2" collapsed="1">
      <c r="A46" s="18" t="s">
        <v>35</v>
      </c>
      <c r="B46" s="19"/>
      <c r="C46" s="19"/>
      <c r="D46" s="19"/>
      <c r="E46" s="20"/>
      <c r="F46" s="12"/>
      <c r="G46" s="12"/>
      <c r="H46" s="12"/>
      <c r="I46" s="12"/>
      <c r="J46" s="12"/>
    </row>
    <row r="47" spans="1:10" ht="13.8" hidden="1" outlineLevel="1">
      <c r="A47" s="3" t="s">
        <v>1</v>
      </c>
      <c r="B47" s="3" t="s">
        <v>36</v>
      </c>
      <c r="C47" s="3" t="s">
        <v>37</v>
      </c>
      <c r="D47" s="8" t="s">
        <v>38</v>
      </c>
      <c r="E47" s="4" t="str">
        <f>"Energi tilbage: "&amp;50-(SUM(B48:D48)*4+SUM(B49:D49))</f>
        <v>Energi tilbage: 50</v>
      </c>
      <c r="F47" s="12"/>
      <c r="G47" s="12"/>
      <c r="H47" s="12"/>
      <c r="I47" s="12"/>
      <c r="J47" s="12"/>
    </row>
    <row r="48" spans="1:10" ht="13.8" hidden="1" outlineLevel="1">
      <c r="A48" s="3" t="s">
        <v>49</v>
      </c>
      <c r="B48" s="13"/>
      <c r="C48" s="14"/>
      <c r="D48" s="15"/>
      <c r="E48" s="5" t="str">
        <f>"Brugte ture: "&amp;SUM(B48:D50)</f>
        <v>Brugte ture: 0</v>
      </c>
      <c r="F48" s="12"/>
      <c r="G48" s="12"/>
      <c r="H48" s="12"/>
      <c r="I48" s="12"/>
      <c r="J48" s="12"/>
    </row>
    <row r="49" spans="1:9" ht="13.8" hidden="1" outlineLevel="1">
      <c r="A49" s="3" t="s">
        <v>50</v>
      </c>
      <c r="B49" s="13"/>
      <c r="C49" s="14"/>
      <c r="D49" s="15"/>
      <c r="E49" s="6" t="str">
        <f>"Kørte Km: "&amp;SUM(B48:D48)*5+SUM(B49:D49)*3+SUM(B50:D50)-SUM(D48:D50,B48:B50)+SUM(C48:C50)</f>
        <v>Kørte Km: 0</v>
      </c>
      <c r="F49" s="12"/>
      <c r="G49" s="12"/>
      <c r="H49" s="12"/>
      <c r="I49" s="12"/>
    </row>
    <row r="50" spans="1:9" ht="13.8" hidden="1" outlineLevel="1">
      <c r="A50" s="3" t="s">
        <v>5</v>
      </c>
      <c r="B50" s="13"/>
      <c r="C50" s="13"/>
      <c r="D50" s="16"/>
      <c r="E50" s="12"/>
      <c r="F50" s="12"/>
      <c r="G50" s="12"/>
      <c r="H50" s="12"/>
      <c r="I50" s="12"/>
    </row>
    <row r="51" spans="1:9" ht="7.5" customHeight="1">
      <c r="A51" s="12"/>
      <c r="B51" s="12"/>
      <c r="C51" s="12"/>
      <c r="D51" s="12"/>
      <c r="E51" s="12"/>
      <c r="F51" s="12"/>
      <c r="G51" s="12"/>
      <c r="H51" s="12"/>
      <c r="I51" s="12"/>
    </row>
    <row r="52" spans="1:9" ht="12" customHeight="1" collapsed="1">
      <c r="A52" s="18" t="s">
        <v>39</v>
      </c>
      <c r="B52" s="19"/>
      <c r="C52" s="19"/>
      <c r="D52" s="19"/>
      <c r="E52" s="19"/>
      <c r="F52" s="19"/>
      <c r="G52" s="19"/>
      <c r="H52" s="19"/>
      <c r="I52" s="20"/>
    </row>
    <row r="53" spans="1:9" ht="13.8" hidden="1" outlineLevel="1">
      <c r="A53" s="3" t="s">
        <v>1</v>
      </c>
      <c r="B53" s="3" t="s">
        <v>47</v>
      </c>
      <c r="C53" s="3" t="s">
        <v>34</v>
      </c>
      <c r="D53" s="11" t="s">
        <v>26</v>
      </c>
      <c r="E53" s="11" t="s">
        <v>12</v>
      </c>
      <c r="F53" s="11" t="s">
        <v>33</v>
      </c>
      <c r="G53" s="11" t="s">
        <v>41</v>
      </c>
      <c r="H53" s="11" t="s">
        <v>12</v>
      </c>
      <c r="I53" s="4" t="str">
        <f>"Energi tilbage: "&amp;50-(SUM(B54:H54)*4+SUM(B55:H55))</f>
        <v>Energi tilbage: 50</v>
      </c>
    </row>
    <row r="54" spans="1:9" ht="13.8" hidden="1" outlineLevel="1">
      <c r="A54" s="3" t="s">
        <v>49</v>
      </c>
      <c r="B54" s="13"/>
      <c r="C54" s="14"/>
      <c r="D54" s="15"/>
      <c r="E54" s="15"/>
      <c r="F54" s="15"/>
      <c r="G54" s="15"/>
      <c r="H54" s="15"/>
      <c r="I54" s="5" t="str">
        <f>"Brugte ture: "&amp;SUM(B54:H56)</f>
        <v>Brugte ture: 0</v>
      </c>
    </row>
    <row r="55" spans="1:9" ht="13.8" hidden="1" outlineLevel="1">
      <c r="A55" s="3" t="s">
        <v>50</v>
      </c>
      <c r="B55" s="13"/>
      <c r="C55" s="14"/>
      <c r="D55" s="15"/>
      <c r="E55" s="15"/>
      <c r="F55" s="15"/>
      <c r="G55" s="16"/>
      <c r="H55" s="15"/>
      <c r="I55" s="6" t="str">
        <f>"Kørte Km: "&amp;SUM(B54:H54)*5+SUM(B55:H55)*3+SUM(B56:H56)-SUM(C54:C56,E54:E56,H54:H56)+SUM(D54:D56,F54:F56)</f>
        <v>Kørte Km: 0</v>
      </c>
    </row>
    <row r="56" spans="1:9" ht="13.8" hidden="1" outlineLevel="1">
      <c r="A56" s="3" t="s">
        <v>5</v>
      </c>
      <c r="B56" s="13"/>
      <c r="C56" s="13"/>
      <c r="D56" s="16"/>
      <c r="E56" s="16"/>
      <c r="F56" s="15"/>
      <c r="G56" s="15"/>
      <c r="H56" s="16"/>
      <c r="I56" s="12"/>
    </row>
    <row r="57" spans="1:9" ht="7.5" customHeight="1">
      <c r="A57" s="12"/>
      <c r="B57" s="12"/>
      <c r="C57" s="12"/>
      <c r="D57" s="12"/>
      <c r="E57" s="12"/>
      <c r="F57" s="12"/>
      <c r="G57" s="12"/>
      <c r="H57" s="12"/>
      <c r="I57" s="12"/>
    </row>
    <row r="58" spans="1:9" ht="13.2" collapsed="1">
      <c r="A58" s="18" t="s">
        <v>42</v>
      </c>
      <c r="B58" s="19"/>
      <c r="C58" s="20"/>
      <c r="D58" s="12"/>
      <c r="E58" s="12"/>
      <c r="F58" s="12"/>
      <c r="G58" s="12"/>
      <c r="H58" s="12"/>
      <c r="I58" s="12"/>
    </row>
    <row r="59" spans="1:9" ht="13.2" hidden="1" outlineLevel="1">
      <c r="A59" s="3" t="s">
        <v>1</v>
      </c>
      <c r="B59" s="3" t="s">
        <v>43</v>
      </c>
      <c r="C59" s="4" t="str">
        <f>"Energi tilbage: "&amp;50-(B60*4+B61)</f>
        <v>Energi tilbage: 50</v>
      </c>
      <c r="D59" s="12"/>
      <c r="E59" s="12"/>
      <c r="F59" s="12"/>
      <c r="G59" s="12"/>
      <c r="H59" s="12"/>
      <c r="I59" s="12"/>
    </row>
    <row r="60" spans="1:9" ht="13.2" hidden="1" outlineLevel="1">
      <c r="A60" s="3" t="s">
        <v>49</v>
      </c>
      <c r="B60" s="13"/>
      <c r="C60" s="5" t="str">
        <f>"Brugte ture: "&amp;SUM(B60:B62)</f>
        <v>Brugte ture: 0</v>
      </c>
      <c r="D60" s="12"/>
      <c r="E60" s="12"/>
      <c r="F60" s="12"/>
      <c r="G60" s="12"/>
      <c r="H60" s="12"/>
      <c r="I60" s="12"/>
    </row>
    <row r="61" spans="1:9" ht="13.2" hidden="1" outlineLevel="1">
      <c r="A61" s="3" t="s">
        <v>50</v>
      </c>
      <c r="B61" s="13"/>
      <c r="C61" s="6" t="str">
        <f>"Kørte Km: "&amp;B60*5+B61*3+B62</f>
        <v>Kørte Km: 0</v>
      </c>
      <c r="D61" s="12"/>
      <c r="E61" s="12"/>
      <c r="F61" s="12"/>
      <c r="G61" s="12"/>
      <c r="H61" s="12"/>
      <c r="I61" s="12"/>
    </row>
    <row r="62" spans="1:9" ht="13.2" hidden="1" outlineLevel="1">
      <c r="A62" s="3" t="s">
        <v>5</v>
      </c>
      <c r="B62" s="13"/>
      <c r="C62" s="7"/>
      <c r="D62" s="12"/>
      <c r="E62" s="12"/>
      <c r="F62" s="12"/>
      <c r="G62" s="12"/>
      <c r="H62" s="12"/>
      <c r="I62" s="12"/>
    </row>
    <row r="63" spans="1:9" ht="15.75" customHeight="1">
      <c r="A63" s="12"/>
      <c r="B63" s="12"/>
      <c r="C63" s="12"/>
      <c r="D63" s="12"/>
      <c r="E63" s="12"/>
      <c r="F63" s="12"/>
      <c r="G63" s="12"/>
      <c r="H63" s="12"/>
      <c r="I63" s="12"/>
    </row>
  </sheetData>
  <sheetProtection selectLockedCells="1"/>
  <mergeCells count="12">
    <mergeCell ref="A46:E46"/>
    <mergeCell ref="A52:I52"/>
    <mergeCell ref="A58:C58"/>
    <mergeCell ref="A10:E10"/>
    <mergeCell ref="A28:H28"/>
    <mergeCell ref="A4:C4"/>
    <mergeCell ref="A1:J3"/>
    <mergeCell ref="E4:J4"/>
    <mergeCell ref="A40:I40"/>
    <mergeCell ref="A34:J34"/>
    <mergeCell ref="A16:D16"/>
    <mergeCell ref="A22:C2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lf_Registration_Enabled xmlns="9fe47d8b-fe56-41d5-bd80-707e7d0c1a94" xsi:nil="true"/>
    <Teachers xmlns="9fe47d8b-fe56-41d5-bd80-707e7d0c1a94">
      <UserInfo>
        <DisplayName/>
        <AccountId xsi:nil="true"/>
        <AccountType/>
      </UserInfo>
    </Teachers>
    <Invited_Teachers xmlns="9fe47d8b-fe56-41d5-bd80-707e7d0c1a94" xsi:nil="true"/>
    <Templates xmlns="9fe47d8b-fe56-41d5-bd80-707e7d0c1a94" xsi:nil="true"/>
    <Math_Settings xmlns="9fe47d8b-fe56-41d5-bd80-707e7d0c1a94" xsi:nil="true"/>
    <Students xmlns="9fe47d8b-fe56-41d5-bd80-707e7d0c1a94">
      <UserInfo>
        <DisplayName/>
        <AccountId xsi:nil="true"/>
        <AccountType/>
      </UserInfo>
    </Students>
    <Invited_Students xmlns="9fe47d8b-fe56-41d5-bd80-707e7d0c1a94" xsi:nil="true"/>
    <LMS_Mappings xmlns="9fe47d8b-fe56-41d5-bd80-707e7d0c1a94" xsi:nil="true"/>
    <Student_Groups xmlns="9fe47d8b-fe56-41d5-bd80-707e7d0c1a94">
      <UserInfo>
        <DisplayName/>
        <AccountId xsi:nil="true"/>
        <AccountType/>
      </UserInfo>
    </Student_Groups>
    <Distribution_Groups xmlns="9fe47d8b-fe56-41d5-bd80-707e7d0c1a94" xsi:nil="true"/>
    <AppVersion xmlns="9fe47d8b-fe56-41d5-bd80-707e7d0c1a94" xsi:nil="true"/>
    <TeamsChannelId xmlns="9fe47d8b-fe56-41d5-bd80-707e7d0c1a94" xsi:nil="true"/>
    <IsNotebookLocked xmlns="9fe47d8b-fe56-41d5-bd80-707e7d0c1a94" xsi:nil="true"/>
    <Owner xmlns="9fe47d8b-fe56-41d5-bd80-707e7d0c1a94">
      <UserInfo>
        <DisplayName/>
        <AccountId xsi:nil="true"/>
        <AccountType/>
      </UserInfo>
    </Owner>
    <CultureName xmlns="9fe47d8b-fe56-41d5-bd80-707e7d0c1a94" xsi:nil="true"/>
    <Is_Collaboration_Space_Locked xmlns="9fe47d8b-fe56-41d5-bd80-707e7d0c1a94" xsi:nil="true"/>
    <Has_Teacher_Only_SectionGroup xmlns="9fe47d8b-fe56-41d5-bd80-707e7d0c1a94" xsi:nil="true"/>
    <NotebookType xmlns="9fe47d8b-fe56-41d5-bd80-707e7d0c1a94" xsi:nil="true"/>
    <FolderType xmlns="9fe47d8b-fe56-41d5-bd80-707e7d0c1a94" xsi:nil="true"/>
    <DefaultSectionNames xmlns="9fe47d8b-fe56-41d5-bd80-707e7d0c1a9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59BB21F8173A149AF52AB18EA000955" ma:contentTypeVersion="32" ma:contentTypeDescription="Opret et nyt dokument." ma:contentTypeScope="" ma:versionID="816452c9ca878a8fc4847f9efe168bde">
  <xsd:schema xmlns:xsd="http://www.w3.org/2001/XMLSchema" xmlns:xs="http://www.w3.org/2001/XMLSchema" xmlns:p="http://schemas.microsoft.com/office/2006/metadata/properties" xmlns:ns3="0b31d715-0a0d-4b93-a21f-18634206471e" xmlns:ns4="9fe47d8b-fe56-41d5-bd80-707e7d0c1a94" targetNamespace="http://schemas.microsoft.com/office/2006/metadata/properties" ma:root="true" ma:fieldsID="b6d6e45b28e36f9f730131f2e90afecc" ns3:_="" ns4:_="">
    <xsd:import namespace="0b31d715-0a0d-4b93-a21f-18634206471e"/>
    <xsd:import namespace="9fe47d8b-fe56-41d5-bd80-707e7d0c1a9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NotebookType" minOccurs="0"/>
                <xsd:element ref="ns4:FolderType" minOccurs="0"/>
                <xsd:element ref="ns4:Owner" minOccurs="0"/>
                <xsd:element ref="ns4:DefaultSectionNames" minOccurs="0"/>
                <xsd:element ref="ns4:Templates" minOccurs="0"/>
                <xsd:element ref="ns4:CultureName" minOccurs="0"/>
                <xsd:element ref="ns4:AppVersion" minOccurs="0"/>
                <xsd:element ref="ns4:Teachers" minOccurs="0"/>
                <xsd:element ref="ns4:Students" minOccurs="0"/>
                <xsd:element ref="ns4:Student_Groups" minOccurs="0"/>
                <xsd:element ref="ns4:Invited_Teachers" minOccurs="0"/>
                <xsd:element ref="ns4:Invited_Students" minOccurs="0"/>
                <xsd:element ref="ns4:Self_Registration_Enabled" minOccurs="0"/>
                <xsd:element ref="ns4:Has_Teacher_Only_SectionGroup" minOccurs="0"/>
                <xsd:element ref="ns4:Is_Collaboration_Space_Locked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TeamsChannelId" minOccurs="0"/>
                <xsd:element ref="ns4:IsNotebookLocked" minOccurs="0"/>
                <xsd:element ref="ns4:Math_Settings" minOccurs="0"/>
                <xsd:element ref="ns4:Distribution_Groups" minOccurs="0"/>
                <xsd:element ref="ns4:LMS_Mappings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1d715-0a0d-4b93-a21f-18634206471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værdi for deling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47d8b-fe56-41d5-bd80-707e7d0c1a94" elementFormDefault="qualified">
    <xsd:import namespace="http://schemas.microsoft.com/office/2006/documentManagement/types"/>
    <xsd:import namespace="http://schemas.microsoft.com/office/infopath/2007/PartnerControls"/>
    <xsd:element name="NotebookType" ma:index="11" nillable="true" ma:displayName="Notebook Type" ma:internalName="NotebookType">
      <xsd:simpleType>
        <xsd:restriction base="dms:Text"/>
      </xsd:simpleType>
    </xsd:element>
    <xsd:element name="FolderType" ma:index="12" nillable="true" ma:displayName="Folder Type" ma:internalName="FolderType">
      <xsd:simpleType>
        <xsd:restriction base="dms:Text"/>
      </xsd:simpleType>
    </xsd:element>
    <xsd:element name="Owner" ma:index="13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efaultSectionNames" ma:index="14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5" nillable="true" ma:displayName="Templates" ma:internalName="Templates">
      <xsd:simpleType>
        <xsd:restriction base="dms:Note">
          <xsd:maxLength value="255"/>
        </xsd:restriction>
      </xsd:simpleType>
    </xsd:element>
    <xsd:element name="CultureName" ma:index="16" nillable="true" ma:displayName="Culture Name" ma:internalName="CultureName">
      <xsd:simpleType>
        <xsd:restriction base="dms:Text"/>
      </xsd:simpleType>
    </xsd:element>
    <xsd:element name="AppVersion" ma:index="17" nillable="true" ma:displayName="App Version" ma:internalName="AppVersion">
      <xsd:simpleType>
        <xsd:restriction base="dms:Text"/>
      </xsd:simpleType>
    </xsd:element>
    <xsd:element name="Teachers" ma:index="18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19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20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Teachers" ma:index="21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22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23" nillable="true" ma:displayName="Self Registration Enabled" ma:internalName="Self_Registration_Enabled">
      <xsd:simpleType>
        <xsd:restriction base="dms:Boolean"/>
      </xsd:simpleType>
    </xsd:element>
    <xsd:element name="Has_Teacher_Only_SectionGroup" ma:index="24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25" nillable="true" ma:displayName="Is Collaboration Space Locked" ma:internalName="Is_Collaboration_Space_Locked">
      <xsd:simpleType>
        <xsd:restriction base="dms:Boolean"/>
      </xsd:simpleType>
    </xsd:element>
    <xsd:element name="MediaServiceMetadata" ma:index="26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27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28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9" nillable="true" ma:displayName="MediaServiceAutoTags" ma:internalName="MediaServiceAutoTags" ma:readOnly="true">
      <xsd:simpleType>
        <xsd:restriction base="dms:Text"/>
      </xsd:simpleType>
    </xsd:element>
    <xsd:element name="MediaServiceOCR" ma:index="3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TeamsChannelId" ma:index="31" nillable="true" ma:displayName="Teams Channel Id" ma:internalName="TeamsChannelId">
      <xsd:simpleType>
        <xsd:restriction base="dms:Text"/>
      </xsd:simpleType>
    </xsd:element>
    <xsd:element name="IsNotebookLocked" ma:index="32" nillable="true" ma:displayName="Is Notebook Locked" ma:internalName="IsNotebookLocked">
      <xsd:simpleType>
        <xsd:restriction base="dms:Boolean"/>
      </xsd:simpleType>
    </xsd:element>
    <xsd:element name="Math_Settings" ma:index="33" nillable="true" ma:displayName="Math Settings" ma:internalName="Math_Settings">
      <xsd:simpleType>
        <xsd:restriction base="dms:Text"/>
      </xsd:simpleType>
    </xsd:element>
    <xsd:element name="Distribution_Groups" ma:index="34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35" nillable="true" ma:displayName="LMS Mappings" ma:internalName="LMS_Mappings">
      <xsd:simpleType>
        <xsd:restriction base="dms:Note">
          <xsd:maxLength value="255"/>
        </xsd:restriction>
      </xsd:simpleType>
    </xsd:element>
    <xsd:element name="MediaServiceGenerationTime" ma:index="3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3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43154F-A80C-4316-927E-C3A49806D152}">
  <ds:schemaRefs>
    <ds:schemaRef ds:uri="0b31d715-0a0d-4b93-a21f-18634206471e"/>
    <ds:schemaRef ds:uri="http://purl.org/dc/terms/"/>
    <ds:schemaRef ds:uri="http://schemas.microsoft.com/office/2006/metadata/properties"/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9fe47d8b-fe56-41d5-bd80-707e7d0c1a94"/>
  </ds:schemaRefs>
</ds:datastoreItem>
</file>

<file path=customXml/itemProps2.xml><?xml version="1.0" encoding="utf-8"?>
<ds:datastoreItem xmlns:ds="http://schemas.openxmlformats.org/officeDocument/2006/customXml" ds:itemID="{0375BDE6-4CEF-4A99-81FD-793CFADA18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FF48D7-6EE1-4065-BBA6-0A2995BD39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31d715-0a0d-4b93-a21f-18634206471e"/>
    <ds:schemaRef ds:uri="9fe47d8b-fe56-41d5-bd80-707e7d0c1a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Sprinter</vt:lpstr>
      <vt:lpstr>Bjergged</vt:lpstr>
      <vt:lpstr>Toget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Morten Benzon Nissen</dc:creator>
  <cp:keywords/>
  <dc:description/>
  <cp:lastModifiedBy>Morten Benzon</cp:lastModifiedBy>
  <cp:revision/>
  <dcterms:created xsi:type="dcterms:W3CDTF">2018-09-11T12:30:14Z</dcterms:created>
  <dcterms:modified xsi:type="dcterms:W3CDTF">2022-03-04T10:41:47Z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0x010100359BB21F8173A149AF52AB18EA000955</vt:lpwstr>
  </property>
</Properties>
</file>